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IROS Option 1" sheetId="1" r:id="rId4"/>
    <sheet state="hidden" name="KAIROS 2324 CHOICE (1)" sheetId="2" r:id="rId5"/>
    <sheet state="hidden" name="KAIROS 2324 CHOICE (2)" sheetId="3" r:id="rId6"/>
    <sheet state="hidden" name="KAIROS 2324 OPTION A" sheetId="4" r:id="rId7"/>
    <sheet state="hidden" name="KAIROS 2324 OPTION B" sheetId="5" r:id="rId8"/>
    <sheet state="visible" name="KAIROS 2324 OPTION C" sheetId="6" r:id="rId9"/>
    <sheet state="hidden" name="Sheet3" sheetId="7" r:id="rId10"/>
    <sheet state="visible" name="ADA Incetives 2324 SY" sheetId="8" r:id="rId11"/>
    <sheet state="hidden" name="Sheet1" sheetId="9" r:id="rId12"/>
    <sheet state="hidden" name="Sheet2" sheetId="10" r:id="rId13"/>
  </sheets>
  <definedNames/>
  <calcPr/>
  <extLst>
    <ext uri="GoogleSheetsCustomDataVersion1">
      <go:sheetsCustomData xmlns:go="http://customooxmlschemas.google.com/" r:id="rId14" roundtripDataSignature="AMtx7mi6Pw0UAa1MoMj6d69SPNdtQs+1Sw=="/>
    </ext>
  </extLst>
</workbook>
</file>

<file path=xl/sharedStrings.xml><?xml version="1.0" encoding="utf-8"?>
<sst xmlns="http://schemas.openxmlformats.org/spreadsheetml/2006/main" count="793" uniqueCount="231">
  <si>
    <t>Minimum</t>
  </si>
  <si>
    <t>Actual</t>
  </si>
  <si>
    <t>+/-</t>
  </si>
  <si>
    <t>Year:</t>
  </si>
  <si>
    <t>Month:</t>
  </si>
  <si>
    <t>Day:</t>
  </si>
  <si>
    <t>Minutes per Day:</t>
  </si>
  <si>
    <t>Instructional Hours</t>
  </si>
  <si>
    <t>Teacher Service Days:</t>
  </si>
  <si>
    <t>Kairos Academies' Academic Calendar</t>
  </si>
  <si>
    <t>DAYS, EVENTS, AND HOLIDAYS</t>
  </si>
  <si>
    <t>CYCLE 1 &amp; 2</t>
  </si>
  <si>
    <t>=&gt;</t>
  </si>
  <si>
    <t>CYCLE 2</t>
  </si>
  <si>
    <t>Description &amp; Color ID</t>
  </si>
  <si>
    <t>Event Type</t>
  </si>
  <si>
    <t>Event Name</t>
  </si>
  <si>
    <t>Date(s)</t>
  </si>
  <si>
    <t>First &amp; Last Day School Day</t>
  </si>
  <si>
    <t>School Day</t>
  </si>
  <si>
    <t>FDOS &amp; LDOS</t>
  </si>
  <si>
    <t>8/7/2023, 5/17/2024</t>
  </si>
  <si>
    <t>Bad Weather Make-Up Day</t>
  </si>
  <si>
    <t>No School</t>
  </si>
  <si>
    <t>Bad Weather Days</t>
  </si>
  <si>
    <t xml:space="preserve">3/1, 3/29, 4/12, 4/26, 5/3, 5/10 </t>
  </si>
  <si>
    <t>All Staff Professional Development</t>
  </si>
  <si>
    <t>All Staff PD</t>
  </si>
  <si>
    <t>7/24 - 8/4; 10/ 30 - 11/3</t>
  </si>
  <si>
    <t>Teacher's ONLY Work Day (PD)</t>
  </si>
  <si>
    <t>Teachers Only PD</t>
  </si>
  <si>
    <t>9/5 - 9/8; 2/12 - 2/16
5/28 - 5/31</t>
  </si>
  <si>
    <t>Non-Instructional Staff Work Day</t>
  </si>
  <si>
    <t>Operations Work Day</t>
  </si>
  <si>
    <t>7/10 - 7/21; 10/23 - 10/27</t>
  </si>
  <si>
    <t>Holidays</t>
  </si>
  <si>
    <t>Independence Day</t>
  </si>
  <si>
    <t>7/3 - 7/7</t>
  </si>
  <si>
    <t>Labor Day</t>
  </si>
  <si>
    <t>Indigenous People's Day</t>
  </si>
  <si>
    <t>CYCLE 3</t>
  </si>
  <si>
    <t>CYCLE 4 &amp; 5</t>
  </si>
  <si>
    <t>Voting Day</t>
  </si>
  <si>
    <t>Veterans Day</t>
  </si>
  <si>
    <t>Thanksgiving</t>
  </si>
  <si>
    <t>11/25 -11/29</t>
  </si>
  <si>
    <t>Winter Break</t>
  </si>
  <si>
    <t>12/20 - 1/2</t>
  </si>
  <si>
    <t>MLK Jr. Day</t>
  </si>
  <si>
    <t>Spring Break</t>
  </si>
  <si>
    <t>3/18 - 3/22</t>
  </si>
  <si>
    <t>Memorial Day</t>
  </si>
  <si>
    <t>Juneteenth</t>
  </si>
  <si>
    <t>Next SY</t>
  </si>
  <si>
    <t>Current SY</t>
  </si>
  <si>
    <t>CYCLE 5</t>
  </si>
  <si>
    <t>CYCLE 6</t>
  </si>
  <si>
    <t xml:space="preserve"> SUMMER TERM</t>
  </si>
  <si>
    <t>CYCLES</t>
  </si>
  <si>
    <t>Start</t>
  </si>
  <si>
    <t>End</t>
  </si>
  <si>
    <t>23-24</t>
  </si>
  <si>
    <t>22-23</t>
  </si>
  <si>
    <t>CYCLE 1</t>
  </si>
  <si>
    <t>CYCLE 4</t>
  </si>
  <si>
    <t>Operating Days</t>
  </si>
  <si>
    <t>Instruction</t>
  </si>
  <si>
    <t>ODT</t>
  </si>
  <si>
    <t>Teacher</t>
  </si>
  <si>
    <t>In Service</t>
  </si>
  <si>
    <t>SUMMER TERM</t>
  </si>
  <si>
    <t>Total</t>
  </si>
  <si>
    <t>Avg Cycle</t>
  </si>
  <si>
    <t>Calendar Changes Rationale</t>
  </si>
  <si>
    <t>Standard Dev</t>
  </si>
  <si>
    <t xml:space="preserve">1. Added in all Federal Holidays showing in column showing the days that are being observed including Voting Day, Veteran's Day, and Indigenous People's Day. 
2. Non-Instrucitonal from Instructional work days to meet more of the campus needs.  Non-instructional staff will have 2 weeks prior to New staff start date in July. 
3. Added in specific dates for each cycle and pushed to have more consistent cycles durations. </t>
  </si>
  <si>
    <t>Max</t>
  </si>
  <si>
    <t>Type</t>
  </si>
  <si>
    <t>Number of Days</t>
  </si>
  <si>
    <t>Value</t>
  </si>
  <si>
    <t>Full Day (Excluding Lunch)</t>
  </si>
  <si>
    <t>7 Hours and 15 Mins</t>
  </si>
  <si>
    <t>Student Day (Hours)</t>
  </si>
  <si>
    <t>7 Hours</t>
  </si>
  <si>
    <t>Student Day (Mins)</t>
  </si>
  <si>
    <t>40 Mins</t>
  </si>
  <si>
    <t>Summer Term</t>
  </si>
  <si>
    <t>Lunch (Mins)</t>
  </si>
  <si>
    <t>25 Mins</t>
  </si>
  <si>
    <t>Part Day (Excluding Lunch)</t>
  </si>
  <si>
    <t>5 Hours and 45 Mins</t>
  </si>
  <si>
    <t>Part Day Staff Training</t>
  </si>
  <si>
    <t>1 Hours and 27 Mins</t>
  </si>
  <si>
    <t>8/17/2023, 5/21/2024</t>
  </si>
  <si>
    <t xml:space="preserve">4/26, 5/10, 5/22-5/24 </t>
  </si>
  <si>
    <t>7/31 - 8/16; 10/ 30 - 11/3, 4/1-4/5, 1/2/24</t>
  </si>
  <si>
    <t>9/18 - 9/22; 2/12 - 2/16
5/28- 5/31</t>
  </si>
  <si>
    <t>7/10 - 7/28</t>
  </si>
  <si>
    <t>11/20 -11/24</t>
  </si>
  <si>
    <t>12/18 - 1/2</t>
  </si>
  <si>
    <t>Presidents Day</t>
  </si>
  <si>
    <t>Don’t mess with the calendar :)</t>
  </si>
  <si>
    <t>CYCLE BREAKDOWN</t>
  </si>
  <si>
    <t>23-24 SY</t>
  </si>
  <si>
    <t>22-23 SY</t>
  </si>
  <si>
    <t>CYCLE 5 &amp; 6</t>
  </si>
  <si>
    <t xml:space="preserve">1. Added in all Federal Holidays showing in column showing the days that are being observed including Veteran's Day and Indigenous People's Day. 
2. Non-Instrucitonal from Instructional work days to meet more of the campus needs.  Non-instructional staff will have 3 weeks prior to New staff start date in July. 
3. Added in specific dates for each cycle and pushed to have more consistent cycles durations. </t>
  </si>
  <si>
    <t>8/17/2023, 5/22/2024</t>
  </si>
  <si>
    <t>7/10/23 - 7/28/23</t>
  </si>
  <si>
    <t>7/3/23 - 7/7/23</t>
  </si>
  <si>
    <t>12/18/23 - 1/2/24</t>
  </si>
  <si>
    <t>3/18/24 - 3/22/24</t>
  </si>
  <si>
    <t>No change in dismissal</t>
  </si>
  <si>
    <t>8/21/2023, 5/24/2024</t>
  </si>
  <si>
    <t>4/12, 5/10, 5/28-30</t>
  </si>
  <si>
    <t>7/31 - 8/18; 10/ 30 - 11/3, 1/2/24, 3/25-3/29</t>
  </si>
  <si>
    <t>SUMMER SCHOOL CYCLE</t>
  </si>
  <si>
    <t>Total Cycles:</t>
  </si>
  <si>
    <t>8/17/2023, 5/24/2024</t>
  </si>
  <si>
    <t>7 Hours and 30 Mins</t>
  </si>
  <si>
    <t>7/31 - 8/18; 10/ 30 - 11/3, 1/2/24, 3/26-3/29</t>
  </si>
  <si>
    <t>9/18 - 9/22; 2/6 - 2/9; 5/28- 5/31</t>
  </si>
  <si>
    <t>Virtual Day</t>
  </si>
  <si>
    <t>Virtual</t>
  </si>
  <si>
    <t>Virtual School Day</t>
  </si>
  <si>
    <t>Culture Camp (NEW)</t>
  </si>
  <si>
    <t>Onboarding</t>
  </si>
  <si>
    <t>New Students Event</t>
  </si>
  <si>
    <t>8/14 - 8/16</t>
  </si>
  <si>
    <t>4 Hours and 15 Mins</t>
  </si>
  <si>
    <t>Total Hours</t>
  </si>
  <si>
    <t>Total Cycles</t>
  </si>
  <si>
    <t>School Year</t>
  </si>
  <si>
    <t>Cycle 7 (Summer)</t>
  </si>
  <si>
    <t>-</t>
  </si>
  <si>
    <t>SCHOOL YEAR HOURS</t>
  </si>
  <si>
    <t>8/21/2023, 5/31/2024</t>
  </si>
  <si>
    <t>Hrs Min</t>
  </si>
  <si>
    <t>Culture Camps for New Students</t>
  </si>
  <si>
    <t>NEW STUDENT</t>
  </si>
  <si>
    <t>Culture Camp</t>
  </si>
  <si>
    <t>8/14 - 8/18</t>
  </si>
  <si>
    <t>KRAKEN DAY</t>
  </si>
  <si>
    <t>VIRTUAL DAY</t>
  </si>
  <si>
    <t>Virtual Learning Day</t>
  </si>
  <si>
    <t>9/18, 10/30, 2/5, 3/25</t>
  </si>
  <si>
    <t>8 hours</t>
  </si>
  <si>
    <t>10/9, 5/15-16</t>
  </si>
  <si>
    <t>30 min</t>
  </si>
  <si>
    <t>9/18 - 9/22; 2/12 - 2/16</t>
  </si>
  <si>
    <t>SUMMER HOURS</t>
  </si>
  <si>
    <t>FULL DAY</t>
  </si>
  <si>
    <t>CYCLE 7</t>
  </si>
  <si>
    <t>MINUTES SHIFT</t>
  </si>
  <si>
    <t>M,T,TH,F INSTRUCT. MIN</t>
  </si>
  <si>
    <t>WED INSTRUCT. MIN</t>
  </si>
  <si>
    <t>TOTAL DAYS</t>
  </si>
  <si>
    <t>HRS</t>
  </si>
  <si>
    <t>min</t>
  </si>
  <si>
    <t>OLD</t>
  </si>
  <si>
    <t>NEW</t>
  </si>
  <si>
    <t>CHANGE BREAKDOWN</t>
  </si>
  <si>
    <t>1. MOVED UP LAST DAY OF SCHOOL 
2. SHIFTED IN SERVICE DATES AND CYCLE START TIMES TO ATTEMPT TO KEEP CYCLE LENGTHS THE SAME AS MUCH AS POSSIBLE.
3.  ADDED IN VIRTUAL DAYS ON MONDAYS (5 ALLOTTED)</t>
  </si>
  <si>
    <t>M,T,Th,Fri</t>
  </si>
  <si>
    <t>Wed</t>
  </si>
  <si>
    <t>MS</t>
  </si>
  <si>
    <t>8:00-9:00</t>
  </si>
  <si>
    <t>9-10AM</t>
  </si>
  <si>
    <t>10-11AM</t>
  </si>
  <si>
    <t>11-12PM</t>
  </si>
  <si>
    <t>12-1PM</t>
  </si>
  <si>
    <t>1-2PM</t>
  </si>
  <si>
    <t>2-3PM</t>
  </si>
  <si>
    <t>3-4PM</t>
  </si>
  <si>
    <t>ADA Incentive Calendar</t>
  </si>
  <si>
    <t>MONTH</t>
  </si>
  <si>
    <t>DATE(S)</t>
  </si>
  <si>
    <t>GRADES</t>
  </si>
  <si>
    <t>INCENTIVE TYPE</t>
  </si>
  <si>
    <t>RATIONALE</t>
  </si>
  <si>
    <t>DESCRIPTION OF INCENTIVE</t>
  </si>
  <si>
    <t>EST COST</t>
  </si>
  <si>
    <t>TASK OWNER</t>
  </si>
  <si>
    <t>August</t>
  </si>
  <si>
    <t>8TH</t>
  </si>
  <si>
    <t>September</t>
  </si>
  <si>
    <t>ALL</t>
  </si>
  <si>
    <t>CAMPUS-WIDE</t>
  </si>
  <si>
    <t>3-DAY WKND</t>
  </si>
  <si>
    <t>ICE CREAM DAY</t>
  </si>
  <si>
    <t>NONE</t>
  </si>
  <si>
    <t>IDs</t>
  </si>
  <si>
    <t>SCHOOL-WIDE</t>
  </si>
  <si>
    <t>FAVORITE ANIME CHARACTER DAY</t>
  </si>
  <si>
    <t>IDS</t>
  </si>
  <si>
    <t>October</t>
  </si>
  <si>
    <t>November</t>
  </si>
  <si>
    <t>December</t>
  </si>
  <si>
    <t>January</t>
  </si>
  <si>
    <t>February</t>
  </si>
  <si>
    <t>March</t>
  </si>
  <si>
    <t>April</t>
  </si>
  <si>
    <t>May</t>
  </si>
  <si>
    <t>June</t>
  </si>
  <si>
    <t>21-22 SY Breakdown by Minutes and Term</t>
  </si>
  <si>
    <t>Breakdown by Days per Month</t>
  </si>
  <si>
    <t>Total student days</t>
  </si>
  <si>
    <t>Coding</t>
  </si>
  <si>
    <t>Jul</t>
  </si>
  <si>
    <t>Aug</t>
  </si>
  <si>
    <t>Sep</t>
  </si>
  <si>
    <t>Oct</t>
  </si>
  <si>
    <t>Nov</t>
  </si>
  <si>
    <t>Dec</t>
  </si>
  <si>
    <t>Jan</t>
  </si>
  <si>
    <t>Feb</t>
  </si>
  <si>
    <t>Mar</t>
  </si>
  <si>
    <t>Apr</t>
  </si>
  <si>
    <t>Jun</t>
  </si>
  <si>
    <t>July</t>
  </si>
  <si>
    <t>Regular Term</t>
  </si>
  <si>
    <t>D</t>
  </si>
  <si>
    <t>Inservice</t>
  </si>
  <si>
    <t>I</t>
  </si>
  <si>
    <t>Total teacher days</t>
  </si>
  <si>
    <t>S</t>
  </si>
  <si>
    <t>Length of day</t>
  </si>
  <si>
    <t>Hours:</t>
  </si>
  <si>
    <t>Min:</t>
  </si>
  <si>
    <t>Lunch + Pass</t>
  </si>
  <si>
    <t>Budget</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</si>
</sst>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0"/>
    <numFmt numFmtId="165" formatCode="mmm\ yyyy"/>
    <numFmt numFmtId="166" formatCode="d"/>
    <numFmt numFmtId="167" formatCode="mmm\ yy"/>
    <numFmt numFmtId="168" formatCode="0.000"/>
    <numFmt numFmtId="169" formatCode="[$-F400]h:mm:ss\ AM/PM"/>
  </numFmts>
  <fonts count="81">
    <font>
      <sz val="11.0"/>
      <color theme="1"/>
      <name val="Calibri"/>
      <scheme val="minor"/>
    </font>
    <font>
      <sz val="10.0"/>
      <color theme="1"/>
      <name val="Libre Franklin"/>
    </font>
    <font>
      <sz val="12.0"/>
      <color theme="1"/>
      <name val="Libre Franklin"/>
    </font>
    <font>
      <b/>
      <sz val="12.0"/>
      <color theme="1"/>
      <name val="Libre Franklin"/>
    </font>
    <font>
      <b/>
      <sz val="10.0"/>
      <color theme="1"/>
      <name val="Libre Franklin"/>
    </font>
    <font>
      <sz val="16.0"/>
      <color theme="1"/>
      <name val="Libre Franklin"/>
    </font>
    <font/>
    <font>
      <i/>
      <sz val="16.0"/>
      <color theme="1"/>
      <name val="Libre Franklin"/>
    </font>
    <font>
      <sz val="32.0"/>
      <color rgb="FF2E75B5"/>
      <name val="Libre Franklin"/>
    </font>
    <font>
      <sz val="22.0"/>
      <color theme="1"/>
      <name val="Libre Franklin"/>
    </font>
    <font>
      <sz val="20.0"/>
      <color theme="1"/>
      <name val="Libre Franklin"/>
    </font>
    <font>
      <b/>
      <sz val="14.0"/>
      <color rgb="FFC00000"/>
      <name val="Libre Franklin"/>
    </font>
    <font>
      <sz val="14.0"/>
      <color theme="0"/>
      <name val="Libre Franklin"/>
    </font>
    <font>
      <b/>
      <sz val="14.0"/>
      <color theme="1"/>
      <name val="Libre Franklin"/>
    </font>
    <font>
      <sz val="16.0"/>
      <color theme="0"/>
      <name val="Libre Franklin"/>
    </font>
    <font>
      <sz val="14.0"/>
      <color theme="1"/>
      <name val="Libre Franklin"/>
    </font>
    <font>
      <b/>
      <sz val="12.0"/>
      <color theme="0"/>
      <name val="Libre Franklin"/>
    </font>
    <font>
      <sz val="12.0"/>
      <color theme="0"/>
      <name val="Libre Franklin"/>
    </font>
    <font>
      <sz val="12.0"/>
      <color rgb="FF2E75B5"/>
      <name val="Libre Franklin"/>
    </font>
    <font>
      <sz val="12.0"/>
      <color rgb="FF9CC2E5"/>
      <name val="Libre Franklin"/>
    </font>
    <font>
      <b/>
      <sz val="12.0"/>
      <color rgb="FFC00000"/>
      <name val="Libre Franklin"/>
    </font>
    <font>
      <sz val="12.0"/>
      <color rgb="FFC00000"/>
      <name val="Libre Franklin"/>
    </font>
    <font>
      <i/>
      <sz val="12.0"/>
      <color theme="1"/>
      <name val="Libre Franklin"/>
    </font>
    <font>
      <b/>
      <sz val="10.0"/>
      <color rgb="FF434343"/>
      <name val="Titillium Web"/>
    </font>
    <font>
      <b/>
      <sz val="10.0"/>
      <color rgb="FF666666"/>
      <name val="Titillium Web"/>
    </font>
    <font>
      <i/>
      <sz val="10.0"/>
      <color rgb="FF666666"/>
      <name val="Titillium Web"/>
    </font>
    <font>
      <b/>
      <sz val="11.0"/>
      <color theme="1"/>
      <name val="Libre Franklin"/>
    </font>
    <font>
      <sz val="12.0"/>
      <color rgb="FF000000"/>
      <name val="Libre Franklin"/>
    </font>
    <font>
      <i/>
      <sz val="28.0"/>
      <color rgb="FF2E75B5"/>
      <name val="Libre Franklin"/>
    </font>
    <font>
      <b/>
      <sz val="10.0"/>
      <color theme="0"/>
      <name val="Libre Franklin"/>
    </font>
    <font>
      <b/>
      <sz val="11.0"/>
      <color rgb="FFC00000"/>
      <name val="Libre Franklin"/>
    </font>
    <font>
      <sz val="10.0"/>
      <color theme="1"/>
      <name val="Arial"/>
    </font>
    <font>
      <sz val="10.0"/>
      <color theme="0"/>
      <name val="Libre Franklin"/>
    </font>
    <font>
      <sz val="11.0"/>
      <color theme="1"/>
      <name val="Arial"/>
    </font>
    <font>
      <b/>
      <sz val="11.0"/>
      <color theme="1"/>
      <name val="Arial"/>
    </font>
    <font>
      <i/>
      <sz val="10.0"/>
      <color theme="1"/>
      <name val="Arial"/>
    </font>
    <font>
      <b/>
      <sz val="32.0"/>
      <color rgb="FF2E75B5"/>
      <name val="Montserrat"/>
    </font>
    <font>
      <b/>
      <sz val="21.0"/>
      <color theme="1"/>
      <name val="Montserrat"/>
    </font>
    <font>
      <b/>
      <sz val="20.0"/>
      <color theme="1"/>
      <name val="Arial"/>
    </font>
    <font>
      <sz val="10.0"/>
      <color theme="1"/>
      <name val="Calibri"/>
      <scheme val="minor"/>
    </font>
    <font>
      <b/>
      <sz val="14.0"/>
      <color rgb="FFC00000"/>
      <name val="Calibri"/>
      <scheme val="minor"/>
    </font>
    <font>
      <sz val="14.0"/>
      <color theme="0"/>
      <name val="Calibri"/>
      <scheme val="minor"/>
    </font>
    <font>
      <b/>
      <sz val="12.0"/>
      <color theme="1"/>
      <name val="Arial"/>
    </font>
    <font>
      <sz val="16.0"/>
      <color theme="0"/>
      <name val="Calibri"/>
      <scheme val="minor"/>
    </font>
    <font>
      <sz val="16.0"/>
      <color theme="1"/>
      <name val="Calibri"/>
      <scheme val="minor"/>
    </font>
    <font>
      <b/>
      <sz val="9.0"/>
      <color theme="0"/>
      <name val="Arial"/>
    </font>
    <font>
      <b/>
      <sz val="9.0"/>
      <color theme="1"/>
      <name val="Arial"/>
    </font>
    <font>
      <sz val="14.0"/>
      <color theme="1"/>
      <name val="Arial"/>
    </font>
    <font>
      <b/>
      <sz val="10.0"/>
      <color rgb="FF434343"/>
      <name val="Arial"/>
    </font>
    <font>
      <sz val="12.0"/>
      <color theme="0"/>
      <name val="Calibri"/>
      <scheme val="minor"/>
    </font>
    <font>
      <sz val="12.0"/>
      <color theme="1"/>
      <name val="Calibri"/>
      <scheme val="minor"/>
    </font>
    <font>
      <sz val="12.0"/>
      <color theme="1"/>
      <name val="Arial"/>
    </font>
    <font>
      <b/>
      <sz val="10.0"/>
      <color rgb="FF666666"/>
      <name val="Arial"/>
    </font>
    <font>
      <b/>
      <sz val="10.0"/>
      <color theme="1"/>
      <name val="Arial"/>
    </font>
    <font>
      <sz val="12.0"/>
      <color rgb="FF2E75B5"/>
      <name val="Calibri"/>
      <scheme val="minor"/>
    </font>
    <font>
      <sz val="12.0"/>
      <color rgb="FF9CC2E5"/>
      <name val="Calibri"/>
      <scheme val="minor"/>
    </font>
    <font>
      <i/>
      <sz val="10.0"/>
      <color rgb="FF666666"/>
      <name val="Arial"/>
    </font>
    <font>
      <b/>
      <sz val="12.0"/>
      <color rgb="FFC00000"/>
      <name val="Calibri"/>
      <scheme val="minor"/>
    </font>
    <font>
      <sz val="10.0"/>
      <color theme="0"/>
      <name val="Calibri"/>
      <scheme val="minor"/>
    </font>
    <font>
      <b/>
      <sz val="12.0"/>
      <color theme="0"/>
      <name val="Calibri"/>
      <scheme val="minor"/>
    </font>
    <font>
      <sz val="14.0"/>
      <color theme="1"/>
      <name val="Calibri"/>
      <scheme val="minor"/>
    </font>
    <font>
      <b/>
      <sz val="13.0"/>
      <color rgb="FFC00000"/>
      <name val="Calibri"/>
      <scheme val="minor"/>
    </font>
    <font>
      <sz val="11.0"/>
      <color rgb="FFC00000"/>
      <name val="Arial"/>
    </font>
    <font>
      <b/>
      <sz val="11.0"/>
      <color rgb="FFC00000"/>
      <name val="Arial"/>
    </font>
    <font>
      <sz val="12.0"/>
      <color rgb="FF000000"/>
      <name val="Calibri"/>
      <scheme val="minor"/>
    </font>
    <font>
      <b/>
      <sz val="9.0"/>
      <color theme="1"/>
      <name val="Libre Franklin"/>
    </font>
    <font>
      <i/>
      <sz val="11.0"/>
      <color theme="1"/>
      <name val="Arial"/>
    </font>
    <font>
      <sz val="9.0"/>
      <color theme="1"/>
      <name val="Libre Franklin"/>
    </font>
    <font>
      <color theme="1"/>
      <name val="Calibri"/>
      <scheme val="minor"/>
    </font>
    <font>
      <sz val="11.0"/>
      <color theme="1"/>
      <name val="Calibri"/>
    </font>
    <font>
      <b/>
      <sz val="20.0"/>
      <color theme="1"/>
      <name val="Libre Franklin"/>
    </font>
    <font>
      <b/>
      <sz val="16.0"/>
      <color theme="1"/>
      <name val="Calibri"/>
    </font>
    <font>
      <b/>
      <sz val="14.0"/>
      <color theme="1"/>
      <name val="Calibri"/>
    </font>
    <font>
      <sz val="14.0"/>
      <color theme="1"/>
      <name val="Calibri"/>
    </font>
    <font>
      <b/>
      <sz val="14.0"/>
      <color theme="1"/>
      <name val="Century Gothic"/>
    </font>
    <font>
      <b/>
      <sz val="11.0"/>
      <color theme="1"/>
      <name val="Century Gothic"/>
    </font>
    <font>
      <b/>
      <sz val="11.0"/>
      <color theme="1"/>
      <name val="Verdana"/>
    </font>
    <font>
      <sz val="11.0"/>
      <color theme="1"/>
      <name val="Verdana"/>
    </font>
    <font>
      <i/>
      <sz val="11.0"/>
      <color theme="1"/>
      <name val="Century Gothic"/>
    </font>
    <font>
      <sz val="11.0"/>
      <color theme="1"/>
      <name val="Century Gothic"/>
    </font>
    <font>
      <sz val="11.0"/>
      <color theme="1"/>
      <name val="Libre Franklin"/>
    </font>
  </fonts>
  <fills count="35">
    <fill>
      <patternFill patternType="none"/>
    </fill>
    <fill>
      <patternFill patternType="lightGray"/>
    </fill>
    <fill>
      <patternFill patternType="solid">
        <fgColor rgb="FFF2F2F2"/>
        <bgColor rgb="FFF2F2F2"/>
      </patternFill>
    </fill>
    <fill>
      <patternFill patternType="solid">
        <fgColor rgb="FFC00000"/>
        <bgColor rgb="FFC00000"/>
      </patternFill>
    </fill>
    <fill>
      <patternFill patternType="solid">
        <fgColor rgb="FFD0CECE"/>
        <bgColor rgb="FFD0CECE"/>
      </patternFill>
    </fill>
    <fill>
      <patternFill patternType="solid">
        <fgColor rgb="FF2E75B5"/>
        <bgColor rgb="FF2E75B5"/>
      </patternFill>
    </fill>
    <fill>
      <patternFill patternType="solid">
        <fgColor rgb="FF002060"/>
        <bgColor rgb="FF002060"/>
      </patternFill>
    </fill>
    <fill>
      <patternFill patternType="solid">
        <fgColor rgb="FF9CC2E5"/>
        <bgColor rgb="FF9CC2E5"/>
      </patternFill>
    </fill>
    <fill>
      <patternFill patternType="solid">
        <fgColor rgb="FFFF0066"/>
        <bgColor rgb="FFFF0066"/>
      </patternFill>
    </fill>
    <fill>
      <patternFill patternType="solid">
        <fgColor rgb="FFE7E6E6"/>
        <bgColor rgb="FFE7E6E6"/>
      </patternFill>
    </fill>
    <fill>
      <patternFill patternType="solid">
        <fgColor rgb="FF92D050"/>
        <bgColor rgb="FF92D050"/>
      </patternFill>
    </fill>
    <fill>
      <patternFill patternType="solid">
        <fgColor rgb="FF0070C0"/>
        <bgColor rgb="FF0070C0"/>
      </patternFill>
    </fill>
    <fill>
      <patternFill patternType="solid">
        <fgColor theme="8"/>
        <bgColor theme="8"/>
      </patternFill>
    </fill>
    <fill>
      <patternFill patternType="solid">
        <fgColor theme="0"/>
        <bgColor theme="0"/>
      </patternFill>
    </fill>
    <fill>
      <patternFill patternType="solid">
        <fgColor rgb="FF548135"/>
        <bgColor rgb="FF548135"/>
      </patternFill>
    </fill>
    <fill>
      <patternFill patternType="solid">
        <fgColor rgb="FFFFC000"/>
        <bgColor rgb="FFFFC000"/>
      </patternFill>
    </fill>
    <fill>
      <patternFill patternType="solid">
        <fgColor theme="1"/>
        <bgColor theme="1"/>
      </patternFill>
    </fill>
    <fill>
      <patternFill patternType="solid">
        <fgColor rgb="FFECECEC"/>
        <bgColor rgb="FFECECEC"/>
      </patternFill>
    </fill>
    <fill>
      <patternFill patternType="solid">
        <fgColor rgb="FFFEF2CB"/>
        <bgColor rgb="FFFEF2CB"/>
      </patternFill>
    </fill>
    <fill>
      <patternFill patternType="solid">
        <fgColor rgb="FFD9D9D9"/>
        <bgColor rgb="FFD9D9D9"/>
      </patternFill>
    </fill>
    <fill>
      <patternFill patternType="solid">
        <fgColor rgb="FFF3F3F3"/>
        <bgColor rgb="FFF3F3F3"/>
      </patternFill>
    </fill>
    <fill>
      <patternFill patternType="solid">
        <fgColor theme="7"/>
        <bgColor theme="7"/>
      </patternFill>
    </fill>
    <fill>
      <patternFill patternType="solid">
        <fgColor rgb="FFC8C8C8"/>
        <bgColor rgb="FFC8C8C8"/>
      </patternFill>
    </fill>
    <fill>
      <patternFill patternType="solid">
        <fgColor rgb="FF7030A0"/>
        <bgColor rgb="FF7030A0"/>
      </patternFill>
    </fill>
    <fill>
      <patternFill patternType="solid">
        <fgColor theme="6"/>
        <bgColor theme="6"/>
      </patternFill>
    </fill>
    <fill>
      <patternFill patternType="solid">
        <fgColor theme="5"/>
        <bgColor theme="5"/>
      </patternFill>
    </fill>
    <fill>
      <patternFill patternType="solid">
        <fgColor rgb="FFFFFF00"/>
        <bgColor rgb="FFFFFF00"/>
      </patternFill>
    </fill>
    <fill>
      <patternFill patternType="solid">
        <fgColor rgb="FFCCCCCC"/>
        <bgColor rgb="FFCCCCCC"/>
      </patternFill>
    </fill>
    <fill>
      <patternFill patternType="solid">
        <fgColor rgb="FFFBE4D5"/>
        <bgColor rgb="FFFBE4D5"/>
      </patternFill>
    </fill>
    <fill>
      <patternFill patternType="solid">
        <fgColor rgb="FFC5E0B3"/>
        <bgColor rgb="FFC5E0B3"/>
      </patternFill>
    </fill>
    <fill>
      <patternFill patternType="solid">
        <fgColor rgb="FFFFE598"/>
        <bgColor rgb="FFFFE598"/>
      </patternFill>
    </fill>
    <fill>
      <patternFill patternType="solid">
        <fgColor rgb="FFFFD965"/>
        <bgColor rgb="FFFFD965"/>
      </patternFill>
    </fill>
    <fill>
      <patternFill patternType="solid">
        <fgColor rgb="FFBDD6EE"/>
        <bgColor rgb="FFBDD6EE"/>
      </patternFill>
    </fill>
    <fill>
      <patternFill patternType="solid">
        <fgColor rgb="FFE2EFD9"/>
        <bgColor rgb="FFE2EFD9"/>
      </patternFill>
    </fill>
    <fill>
      <patternFill patternType="solid">
        <fgColor rgb="FFA8D08D"/>
        <bgColor rgb="FFA8D08D"/>
      </patternFill>
    </fill>
  </fills>
  <borders count="188">
    <border/>
    <border>
      <left/>
      <right/>
      <top/>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BFBFBF"/>
      </left>
      <top style="thin">
        <color rgb="FFBFBFBF"/>
      </top>
      <bottom style="thin">
        <color rgb="FFBFBFBF"/>
      </bottom>
    </border>
    <border>
      <top style="thin">
        <color rgb="FFBFBFBF"/>
      </top>
      <bottom style="thin">
        <color rgb="FFBFBFBF"/>
      </bottom>
    </border>
    <border>
      <right style="thin">
        <color rgb="FFBFBFBF"/>
      </right>
      <top style="thin">
        <color rgb="FFBFBFBF"/>
      </top>
      <bottom style="thin">
        <color rgb="FFBFBFBF"/>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C00000"/>
      </left>
      <top style="medium">
        <color rgb="FFC00000"/>
      </top>
      <bottom style="medium">
        <color rgb="FFC00000"/>
      </bottom>
    </border>
    <border>
      <top style="medium">
        <color rgb="FFC00000"/>
      </top>
      <bottom style="medium">
        <color rgb="FFC00000"/>
      </bottom>
    </border>
    <border>
      <right style="medium">
        <color rgb="FFC00000"/>
      </right>
      <top style="medium">
        <color rgb="FFC00000"/>
      </top>
      <bottom style="medium">
        <color rgb="FFC00000"/>
      </bottom>
    </border>
    <border>
      <left style="medium">
        <color rgb="FFC00000"/>
      </left>
      <right style="medium">
        <color rgb="FFC00000"/>
      </right>
      <top style="medium">
        <color rgb="FFC00000"/>
      </top>
      <bottom style="medium">
        <color rgb="FFC00000"/>
      </bottom>
    </border>
    <border>
      <left style="thin">
        <color rgb="FF000000"/>
      </left>
      <top/>
      <bottom style="thin">
        <color rgb="FF000000"/>
      </bottom>
    </border>
    <border>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bottom style="thin">
        <color rgb="FF000000"/>
      </bottom>
    </border>
    <border>
      <left style="thin">
        <color rgb="FF2E75B5"/>
      </left>
      <top/>
      <bottom/>
    </border>
    <border>
      <top/>
      <bottom/>
    </border>
    <border>
      <right style="thin">
        <color rgb="FF2E75B5"/>
      </righ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9CC2E5"/>
      </left>
      <right/>
      <top/>
      <bottom/>
    </border>
    <border>
      <left/>
      <right style="thin">
        <color rgb="FF9CC2E5"/>
      </right>
      <top/>
      <bottom/>
    </border>
    <border>
      <left style="thin">
        <color rgb="FFBDD6EE"/>
      </left>
      <right style="thin">
        <color rgb="FFBDD6EE"/>
      </right>
      <top style="thin">
        <color rgb="FFBDD6EE"/>
      </top>
      <bottom style="thin">
        <color rgb="FFBDD6EE"/>
      </bottom>
    </border>
    <border>
      <left style="thin">
        <color rgb="FFBDD6EE"/>
      </left>
      <right style="thin">
        <color rgb="FFBDD6EE"/>
      </right>
      <top style="thin">
        <color rgb="FFBDD6EE"/>
      </top>
    </border>
    <border>
      <left style="thin">
        <color rgb="FFBDD6EE"/>
      </left>
      <top style="thin">
        <color rgb="FFBDD6EE"/>
      </top>
      <bottom style="thin">
        <color rgb="FFBDD6EE"/>
      </bottom>
    </border>
    <border>
      <right style="thin">
        <color rgb="FFBDD6EE"/>
      </right>
      <top style="thin">
        <color rgb="FFBDD6EE"/>
      </top>
      <bottom style="thin">
        <color rgb="FFBDD6EE"/>
      </bottom>
    </border>
    <border>
      <left style="thin">
        <color rgb="FFBDD6EE"/>
      </left>
      <right style="thin">
        <color rgb="FFBDD6EE"/>
      </right>
      <top style="thin">
        <color rgb="FFBDD6EE"/>
      </top>
      <bottom/>
    </border>
    <border>
      <left style="thin">
        <color rgb="FF000000"/>
      </left>
      <top style="thin">
        <color rgb="FF000000"/>
      </top>
    </border>
    <border>
      <right style="thin">
        <color rgb="FF000000"/>
      </right>
      <top style="thin">
        <color rgb="FF000000"/>
      </top>
    </border>
    <border>
      <left style="thin">
        <color rgb="FF000000"/>
      </left>
      <right style="medium">
        <color rgb="FF000000"/>
      </right>
      <top style="thin">
        <color rgb="FF000000"/>
      </top>
    </border>
    <border>
      <left style="medium">
        <color rgb="FF000000"/>
      </left>
      <right style="thin">
        <color rgb="FF000000"/>
      </right>
      <top style="thin">
        <color rgb="FF000000"/>
      </top>
    </border>
    <border>
      <left style="thin">
        <color rgb="FFBDD6EE"/>
      </left>
      <right style="thin">
        <color rgb="FFBDD6EE"/>
      </right>
      <bottom style="thin">
        <color rgb="FFBDD6EE"/>
      </bottom>
    </border>
    <border>
      <left style="thin">
        <color rgb="FF000000"/>
      </left>
      <bottom style="thin">
        <color rgb="FF000000"/>
      </bottom>
    </border>
    <border>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bottom style="thin">
        <color rgb="FF000000"/>
      </bottom>
    </border>
    <border>
      <left style="thin">
        <color rgb="FF000000"/>
      </left>
    </border>
    <border>
      <right style="thin">
        <color rgb="FF000000"/>
      </right>
    </border>
    <border>
      <left style="thin">
        <color rgb="FF000000"/>
      </left>
      <right style="medium">
        <color rgb="FF000000"/>
      </right>
    </border>
    <border>
      <left style="thin">
        <color rgb="FFBDD6EE"/>
      </left>
      <right/>
      <top style="thin">
        <color rgb="FFBDD6EE"/>
      </top>
      <bottom style="thin">
        <color rgb="FFBDD6EE"/>
      </bottom>
    </border>
    <border>
      <left/>
      <right style="thin">
        <color rgb="FFBDD6EE"/>
      </right>
      <top style="thin">
        <color rgb="FFBDD6EE"/>
      </top>
      <bottom style="thin">
        <color rgb="FFBDD6EE"/>
      </bottom>
    </border>
    <border>
      <left style="thin">
        <color rgb="FF000000"/>
      </left>
      <bottom style="medium">
        <color rgb="FF000000"/>
      </bottom>
    </border>
    <border>
      <right style="thin">
        <color rgb="FF000000"/>
      </right>
      <bottom style="medium">
        <color rgb="FF000000"/>
      </bottom>
    </border>
    <border>
      <left style="thin">
        <color rgb="FF000000"/>
      </left>
      <right style="medium">
        <color rgb="FF000000"/>
      </right>
      <bottom style="medium">
        <color rgb="FF000000"/>
      </bottom>
    </border>
    <border>
      <right style="thin">
        <color rgb="FF000000"/>
      </right>
      <top style="thin">
        <color rgb="FF000000"/>
      </top>
      <bottom style="medium">
        <color rgb="FF000000"/>
      </bottom>
    </border>
    <border>
      <left style="thin">
        <color rgb="FF000000"/>
      </left>
      <right style="thin">
        <color rgb="FF000000"/>
      </right>
      <top/>
      <bottom/>
    </border>
    <border>
      <left style="thin">
        <color rgb="FF000000"/>
      </left>
      <right/>
      <top/>
      <bottom/>
    </border>
    <border>
      <left style="medium">
        <color rgb="FF000000"/>
      </left>
      <top style="medium">
        <color rgb="FF000000"/>
      </top>
    </border>
    <border>
      <top style="medium">
        <color rgb="FF000000"/>
      </top>
    </border>
    <border>
      <left style="thin">
        <color rgb="FF000000"/>
      </left>
      <right style="thin">
        <color rgb="FF000000"/>
      </right>
      <top style="thin">
        <color rgb="FF000000"/>
      </top>
      <bottom style="thin">
        <color rgb="FF000000"/>
      </bottom>
    </border>
    <border>
      <left style="thin">
        <color rgb="FFBDD6EE"/>
      </left>
      <right style="thin">
        <color rgb="FFBDD6EE"/>
      </right>
      <top/>
      <bottom style="thin">
        <color rgb="FFBDD6EE"/>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medium">
        <color rgb="FF000000"/>
      </top>
      <bottom style="medium">
        <color rgb="FF000000"/>
      </bottom>
    </border>
    <border>
      <left style="thin">
        <color rgb="FF000000"/>
      </left>
      <right/>
      <top style="thin">
        <color rgb="FF000000"/>
      </top>
      <bottom style="thin">
        <color rgb="FF000000"/>
      </bottom>
    </border>
    <border>
      <left style="medium">
        <color rgb="FF000000"/>
      </left>
      <right style="medium">
        <color rgb="FF000000"/>
      </right>
      <top style="thin">
        <color rgb="FF000000"/>
      </top>
      <bottom style="thin">
        <color rgb="FF000000"/>
      </bottom>
    </border>
    <border>
      <right style="medium">
        <color rgb="FF000000"/>
      </right>
      <top style="medium">
        <color rgb="FF000000"/>
      </top>
    </border>
    <border>
      <left style="medium">
        <color rgb="FF000000"/>
      </left>
    </border>
    <border>
      <right style="medium">
        <color rgb="FF000000"/>
      </right>
    </border>
    <border>
      <left style="medium">
        <color rgb="FF666666"/>
      </left>
      <right style="medium">
        <color rgb="FF666666"/>
      </right>
      <top style="medium">
        <color rgb="FF666666"/>
      </top>
      <bottom style="medium">
        <color rgb="FF666666"/>
      </bottom>
    </border>
    <border>
      <left/>
      <right style="medium">
        <color rgb="FF666666"/>
      </right>
      <top style="medium">
        <color rgb="FF666666"/>
      </top>
      <bottom style="medium">
        <color rgb="FF666666"/>
      </bottom>
    </border>
    <border>
      <left style="medium">
        <color rgb="FF666666"/>
      </left>
      <right style="medium">
        <color rgb="FF666666"/>
      </right>
      <top/>
      <bottom/>
    </border>
    <border>
      <left/>
      <right style="medium">
        <color rgb="FF666666"/>
      </right>
      <top/>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style="medium">
        <color rgb="FF000000"/>
      </left>
      <right style="medium">
        <color rgb="FF000000"/>
      </right>
      <top style="thin">
        <color rgb="FF000000"/>
      </top>
      <bottom/>
    </border>
    <border>
      <left style="medium">
        <color rgb="FF666666"/>
      </left>
      <right style="medium">
        <color rgb="FF666666"/>
      </right>
      <top/>
      <bottom style="medium">
        <color rgb="FFD9D9D9"/>
      </bottom>
    </border>
    <border>
      <left/>
      <right style="medium">
        <color rgb="FF666666"/>
      </right>
      <top/>
      <bottom style="medium">
        <color rgb="FFD9D9D9"/>
      </bottom>
    </border>
    <border>
      <left style="medium">
        <color rgb="FF000000"/>
      </left>
      <right style="medium">
        <color rgb="FF000000"/>
      </right>
      <bottom style="thin">
        <color rgb="FF000000"/>
      </bottom>
    </border>
    <border>
      <left style="medium">
        <color rgb="FF000000"/>
      </left>
      <right style="medium">
        <color rgb="FF000000"/>
      </right>
      <top style="thin">
        <color rgb="FF000000"/>
      </top>
      <bottom style="medium">
        <color rgb="FF000000"/>
      </bottom>
    </border>
    <border>
      <left style="medium">
        <color rgb="FF666666"/>
      </left>
      <right style="medium">
        <color rgb="FF666666"/>
      </right>
      <top/>
      <bottom style="medium">
        <color rgb="FF666666"/>
      </bottom>
    </border>
    <border>
      <left/>
      <right style="medium">
        <color rgb="FF666666"/>
      </right>
      <top/>
      <bottom style="medium">
        <color rgb="FF666666"/>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B4C6E7"/>
      </left>
      <right style="thin">
        <color rgb="FFB4C6E7"/>
      </right>
      <top style="thin">
        <color rgb="FFB4C6E7"/>
      </top>
      <bottom style="thin">
        <color rgb="FFB4C6E7"/>
      </bottom>
    </border>
    <border>
      <left/>
      <right style="thin">
        <color rgb="FFBDD6EE"/>
      </right>
      <top style="thin">
        <color rgb="FFBDD6EE"/>
      </top>
      <bottom/>
    </border>
    <border>
      <left style="thin">
        <color rgb="FFBDD6EE"/>
      </left>
      <right/>
      <top/>
      <bottom style="thin">
        <color rgb="FFBDD6EE"/>
      </bottom>
    </border>
    <border>
      <left style="thin">
        <color rgb="FFBDD6EE"/>
      </left>
      <top style="thin">
        <color rgb="FFBDD6EE"/>
      </top>
    </border>
    <border>
      <left style="thin">
        <color rgb="FFBDD6EE"/>
      </left>
      <top style="thin">
        <color rgb="FFBDD6EE"/>
      </top>
      <bottom style="thin">
        <color rgb="FFB4C6E7"/>
      </bottom>
    </border>
    <border>
      <left style="thin">
        <color rgb="FFBDD6EE"/>
      </left>
      <right style="thin">
        <color rgb="FFBDD6EE"/>
      </right>
      <bottom style="thin">
        <color rgb="FFE7E6E6"/>
      </bottom>
    </border>
    <border>
      <left style="thin">
        <color rgb="FFBDD6EE"/>
      </left>
      <right style="thin">
        <color rgb="FFBDD6EE"/>
      </right>
      <top/>
      <bottom/>
    </border>
    <border>
      <left style="thin">
        <color rgb="FFBDD6EE"/>
      </left>
      <right style="thin">
        <color rgb="FFBDD6EE"/>
      </right>
      <top style="thin">
        <color rgb="FFB4C6E7"/>
      </top>
      <bottom style="thin">
        <color rgb="FFBDD6EE"/>
      </bottom>
    </border>
    <border>
      <left style="thin">
        <color rgb="FFBDD6EE"/>
      </left>
    </border>
    <border>
      <left style="thin">
        <color rgb="FFBDD6EE"/>
      </left>
      <top style="thin">
        <color rgb="FFE7E6E6"/>
      </top>
      <bottom style="thin">
        <color rgb="FFBDD6EE"/>
      </bottom>
    </border>
    <border>
      <left style="thin">
        <color rgb="FFBDD6EE"/>
      </left>
      <right style="thin">
        <color rgb="FFBDD6EE"/>
      </right>
      <top style="thin">
        <color rgb="FFDEEAF6"/>
      </top>
      <bottom style="thin">
        <color rgb="FFBDD6EE"/>
      </bottom>
    </border>
    <border>
      <left style="thin">
        <color theme="0"/>
      </left>
      <right style="thin">
        <color theme="0"/>
      </right>
      <top style="thin">
        <color theme="0"/>
      </top>
      <bottom style="thin">
        <color theme="0"/>
      </bottom>
    </border>
    <border>
      <left/>
      <right/>
      <top style="thin">
        <color theme="0"/>
      </top>
      <bottom style="thin">
        <color theme="0"/>
      </bottom>
    </border>
    <border>
      <left style="thin">
        <color rgb="FF000000"/>
      </left>
      <bottom/>
    </border>
    <border>
      <right style="thin">
        <color rgb="FF000000"/>
      </right>
      <bottom/>
    </border>
    <border>
      <left style="medium">
        <color rgb="FFC00000"/>
      </left>
      <right style="thin">
        <color rgb="FF000000"/>
      </right>
      <bottom style="medium">
        <color rgb="FFC00000"/>
      </bottom>
    </border>
    <border>
      <left style="thin">
        <color rgb="FF000000"/>
      </left>
      <right style="thin">
        <color rgb="FF000000"/>
      </right>
      <bottom style="medium">
        <color rgb="FFC00000"/>
      </bottom>
    </border>
    <border>
      <left style="thin">
        <color rgb="FF000000"/>
      </left>
      <right style="medium">
        <color rgb="FFC00000"/>
      </right>
      <bottom style="medium">
        <color rgb="FFC00000"/>
      </bottom>
    </border>
    <border>
      <left style="medium">
        <color rgb="FFC00000"/>
      </left>
      <right style="thin">
        <color rgb="FF000000"/>
      </right>
      <bottom style="thin">
        <color rgb="FF000000"/>
      </bottom>
    </border>
    <border>
      <left style="thin">
        <color rgb="FF000000"/>
      </left>
      <right style="medium">
        <color rgb="FFC00000"/>
      </right>
      <bottom style="thin">
        <color rgb="FF000000"/>
      </bottom>
    </border>
    <border>
      <left style="medium">
        <color rgb="FFC00000"/>
      </left>
      <right style="thin">
        <color rgb="FF000000"/>
      </right>
      <top style="thin">
        <color rgb="FF000000"/>
      </top>
      <bottom style="thin">
        <color rgb="FF000000"/>
      </bottom>
    </border>
    <border>
      <left style="thin">
        <color rgb="FF000000"/>
      </left>
      <right style="medium">
        <color rgb="FFC00000"/>
      </right>
      <top style="thin">
        <color rgb="FF000000"/>
      </top>
      <bottom style="thin">
        <color rgb="FF000000"/>
      </bottom>
    </border>
    <border>
      <left style="thin">
        <color rgb="FFD9E2F3"/>
      </left>
      <right style="thin">
        <color rgb="FFD9E2F3"/>
      </right>
      <top style="thin">
        <color rgb="FFD9E2F3"/>
      </top>
    </border>
    <border>
      <left style="medium">
        <color rgb="FFC00000"/>
      </left>
      <right style="thin">
        <color rgb="FF000000"/>
      </right>
      <top style="thin">
        <color rgb="FF000000"/>
      </top>
    </border>
    <border>
      <left style="thin">
        <color rgb="FF000000"/>
      </left>
      <right style="medium">
        <color rgb="FFC00000"/>
      </right>
      <top style="thin">
        <color rgb="FF000000"/>
      </top>
    </border>
    <border>
      <left/>
      <right/>
      <top style="thin">
        <color rgb="FFBDD6EE"/>
      </top>
      <bottom style="thin">
        <color rgb="FFBDD6EE"/>
      </bottom>
    </border>
    <border>
      <left style="medium">
        <color rgb="FFC00000"/>
      </left>
      <top style="medium">
        <color rgb="FF000000"/>
      </top>
      <bottom style="medium">
        <color rgb="FF000000"/>
      </bottom>
    </border>
    <border>
      <left style="medium">
        <color rgb="FF000000"/>
      </left>
      <right style="medium">
        <color rgb="FFC00000"/>
      </right>
      <top style="medium">
        <color rgb="FF000000"/>
      </top>
      <bottom style="medium">
        <color rgb="FF000000"/>
      </bottom>
    </border>
    <border>
      <left style="thin">
        <color rgb="FF000000"/>
      </left>
      <right style="thin">
        <color rgb="FF000000"/>
      </right>
      <top/>
      <bottom style="medium">
        <color rgb="FFC00000"/>
      </bottom>
    </border>
    <border>
      <left style="thin">
        <color rgb="FF000000"/>
      </left>
      <right style="medium">
        <color rgb="FFC00000"/>
      </right>
      <top/>
      <bottom style="medium">
        <color rgb="FFC00000"/>
      </bottom>
    </border>
    <border>
      <left style="medium">
        <color rgb="FFC00000"/>
      </left>
      <top style="medium">
        <color rgb="FFC00000"/>
      </top>
    </border>
    <border>
      <top style="medium">
        <color rgb="FFC00000"/>
      </top>
    </border>
    <border>
      <right style="medium">
        <color rgb="FFC00000"/>
      </right>
      <top style="medium">
        <color rgb="FFC00000"/>
      </top>
    </border>
    <border>
      <left style="medium">
        <color rgb="FFC00000"/>
      </left>
    </border>
    <border>
      <right style="medium">
        <color rgb="FFC00000"/>
      </right>
    </border>
    <border>
      <left style="medium">
        <color rgb="FFC00000"/>
      </left>
      <bottom style="medium">
        <color rgb="FFC00000"/>
      </bottom>
    </border>
    <border>
      <bottom style="medium">
        <color rgb="FFC00000"/>
      </bottom>
    </border>
    <border>
      <right style="medium">
        <color rgb="FFC00000"/>
      </right>
      <bottom style="medium">
        <color rgb="FFC00000"/>
      </bottom>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right style="thin">
        <color rgb="FF000000"/>
      </right>
      <top/>
      <bottom style="thin">
        <color rgb="FF000000"/>
      </bottom>
    </border>
    <border>
      <right style="medium">
        <color rgb="FF000000"/>
      </right>
      <top/>
      <bottom style="thin">
        <color rgb="FF000000"/>
      </bottom>
    </border>
    <border>
      <left style="medium">
        <color rgb="FF000000"/>
      </left>
      <top style="thin">
        <color rgb="FF000000"/>
      </top>
      <bottom style="thin">
        <color rgb="FF000000"/>
      </bottom>
    </border>
    <border>
      <left style="medium">
        <color rgb="FF000000"/>
      </left>
      <top style="thin">
        <color rgb="FF000000"/>
      </top>
    </border>
    <border>
      <left style="medium">
        <color rgb="FF000000"/>
      </left>
      <bottom style="thin">
        <color rgb="FF000000"/>
      </bottom>
    </border>
    <border>
      <right style="medium">
        <color rgb="FF000000"/>
      </right>
      <top style="thin">
        <color rgb="FF000000"/>
      </top>
      <bottom style="thin">
        <color rgb="FF000000"/>
      </bottom>
    </border>
    <border>
      <right style="medium">
        <color rgb="FF000000"/>
      </right>
      <top style="thin">
        <color rgb="FF000000"/>
      </top>
      <bottom style="medium">
        <color rgb="FF000000"/>
      </bottom>
    </border>
    <border>
      <left/>
      <right style="thin">
        <color rgb="FF000000"/>
      </right>
      <top style="medium">
        <color rgb="FF000000"/>
      </top>
      <bottom style="thin">
        <color rgb="FF000000"/>
      </bottom>
    </border>
    <border>
      <right style="medium">
        <color rgb="FF000000"/>
      </right>
      <top style="medium">
        <color rgb="FF000000"/>
      </top>
      <bottom style="thin">
        <color rgb="FF000000"/>
      </bottom>
    </border>
    <border>
      <left style="thin">
        <color rgb="FFB4C6E7"/>
      </left>
      <right style="thin">
        <color rgb="FFB4C6E7"/>
      </right>
      <top style="thin">
        <color rgb="FFB4C6E7"/>
      </top>
      <bottom/>
    </border>
    <border>
      <right style="medium">
        <color rgb="FF000000"/>
      </right>
      <top style="thin">
        <color rgb="FF000000"/>
      </top>
    </border>
    <border>
      <left style="medium">
        <color theme="1"/>
      </left>
      <right style="thin">
        <color rgb="FFBDD6EE"/>
      </right>
      <top style="medium">
        <color theme="1"/>
      </top>
      <bottom style="medium">
        <color theme="1"/>
      </bottom>
    </border>
    <border>
      <left style="thin">
        <color rgb="FFBDD6EE"/>
      </left>
      <right/>
      <top style="medium">
        <color theme="1"/>
      </top>
      <bottom style="medium">
        <color theme="1"/>
      </bottom>
    </border>
    <border>
      <left style="thin">
        <color rgb="FFBDD6EE"/>
      </left>
      <right style="thin">
        <color rgb="FFBDD6EE"/>
      </right>
      <top style="medium">
        <color theme="1"/>
      </top>
      <bottom style="medium">
        <color theme="1"/>
      </bottom>
    </border>
    <border>
      <left/>
      <right style="medium">
        <color theme="1"/>
      </right>
      <top style="medium">
        <color theme="1"/>
      </top>
      <bottom style="medium">
        <color theme="1"/>
      </bottom>
    </border>
    <border>
      <right style="medium">
        <color rgb="FF000000"/>
      </right>
      <bottom style="thin">
        <color rgb="FF000000"/>
      </bottom>
    </border>
    <border>
      <left style="medium">
        <color rgb="FFC00000"/>
      </left>
      <right style="medium">
        <color rgb="FFC00000"/>
      </right>
      <top/>
      <bottom style="medium">
        <color rgb="FFC00000"/>
      </bottom>
    </border>
    <border>
      <left style="thin">
        <color rgb="FFBDD6EE"/>
      </left>
      <bottom style="thin">
        <color rgb="FFB4C6E7"/>
      </bottom>
    </border>
    <border>
      <left style="thin">
        <color rgb="FFBDD6EE"/>
      </left>
      <bottom style="thin">
        <color rgb="FFE7E6E6"/>
      </bottom>
    </border>
    <border>
      <left style="thin">
        <color rgb="FFBDD6EE"/>
      </left>
      <bottom style="thin">
        <color rgb="FFBDD6EE"/>
      </bottom>
    </border>
    <border>
      <left style="thin">
        <color rgb="FFBDD6EE"/>
      </left>
      <right style="thin">
        <color rgb="FFBDD6EE"/>
      </right>
    </border>
    <border>
      <right style="thin">
        <color rgb="FFBDD6EE"/>
      </right>
      <top style="thin">
        <color rgb="FFBDD6EE"/>
      </top>
    </border>
    <border>
      <right/>
      <top style="thin">
        <color rgb="FF000000"/>
      </top>
      <bottom style="thin">
        <color rgb="FF000000"/>
      </bottom>
    </border>
    <border>
      <top style="thin">
        <color rgb="FF000000"/>
      </top>
      <bottom style="thin">
        <color rgb="FF000000"/>
      </bottom>
    </border>
    <border>
      <left style="medium">
        <color rgb="FF666666"/>
      </left>
      <right style="medium">
        <color rgb="FF666666"/>
      </right>
      <bottom style="medium">
        <color rgb="FF666666"/>
      </bottom>
    </border>
    <border>
      <left/>
      <right style="medium">
        <color rgb="FF666666"/>
      </right>
      <bottom style="medium">
        <color rgb="FF666666"/>
      </bottom>
    </border>
    <border>
      <left style="medium">
        <color rgb="FF666666"/>
      </left>
      <right style="medium">
        <color rgb="FF666666"/>
      </right>
      <top/>
    </border>
    <border>
      <left/>
      <right style="medium">
        <color rgb="FF666666"/>
      </right>
      <top/>
    </border>
    <border>
      <left style="thin">
        <color rgb="FF2E75B5"/>
      </left>
      <top style="medium">
        <color rgb="FFC00000"/>
      </top>
      <bottom/>
    </border>
    <border>
      <top style="medium">
        <color rgb="FFC00000"/>
      </top>
      <bottom/>
    </border>
    <border>
      <right style="thin">
        <color rgb="FF2E75B5"/>
      </right>
      <top style="medium">
        <color rgb="FFC00000"/>
      </top>
      <bottom/>
    </border>
    <border>
      <left style="thin">
        <color rgb="FFBDD6EE"/>
      </left>
      <right/>
      <top/>
      <bottom/>
    </border>
    <border>
      <right style="thin">
        <color rgb="FFBDD6EE"/>
      </right>
      <bottom style="thin">
        <color rgb="FFBDD6EE"/>
      </bottom>
    </border>
    <border>
      <left style="thin">
        <color rgb="FFBDD6EE"/>
      </left>
      <right/>
      <top style="thin">
        <color rgb="FFBDD6EE"/>
      </top>
      <bottom/>
    </border>
    <border>
      <left style="thin">
        <color rgb="FFD9E2F3"/>
      </left>
      <right style="thin">
        <color rgb="FFD9E2F3"/>
      </right>
      <top style="thin">
        <color rgb="FFD9E2F3"/>
      </top>
      <bottom/>
    </border>
    <border>
      <left/>
      <right style="thin">
        <color rgb="FFBDD6EE"/>
      </right>
      <top/>
      <bottom style="thin">
        <color rgb="FFBDD6EE"/>
      </bottom>
    </border>
    <border>
      <bottom style="thin">
        <color rgb="FFBDD6EE"/>
      </bottom>
    </border>
    <border>
      <left style="medium">
        <color rgb="FFC00000"/>
      </left>
      <right/>
      <top style="medium">
        <color rgb="FFC00000"/>
      </top>
      <bottom/>
    </border>
    <border>
      <left/>
      <right/>
      <top style="medium">
        <color rgb="FFC00000"/>
      </top>
      <bottom/>
    </border>
    <border>
      <left/>
      <top style="medium">
        <color rgb="FFC00000"/>
      </top>
      <bottom/>
    </border>
    <border>
      <right style="medium">
        <color rgb="FFC00000"/>
      </right>
      <top style="medium">
        <color rgb="FFC00000"/>
      </top>
      <bottom/>
    </border>
    <border>
      <left style="medium">
        <color rgb="FFC00000"/>
      </left>
      <right/>
      <top/>
      <bottom/>
    </border>
    <border>
      <left/>
      <top/>
      <bottom/>
    </border>
    <border>
      <right style="medium">
        <color rgb="FFC00000"/>
      </right>
      <top/>
      <bottom/>
    </border>
    <border>
      <left style="medium">
        <color rgb="FF000000"/>
      </left>
      <right style="medium">
        <color rgb="FF000000"/>
      </right>
    </border>
    <border>
      <right style="thin">
        <color rgb="FF000000"/>
      </right>
      <bottom style="double">
        <color rgb="FF000000"/>
      </bottom>
    </border>
    <border>
      <left style="thin">
        <color rgb="FF000000"/>
      </left>
      <right style="thin">
        <color rgb="FF000000"/>
      </right>
      <bottom style="double">
        <color rgb="FF000000"/>
      </bottom>
    </border>
    <border>
      <left style="thin">
        <color rgb="FF000000"/>
      </left>
      <right style="medium">
        <color rgb="FF000000"/>
      </right>
      <bottom style="double">
        <color rgb="FF000000"/>
      </bottom>
    </border>
    <border>
      <left style="medium">
        <color rgb="FF000000"/>
      </left>
      <right style="medium">
        <color rgb="FF000000"/>
      </right>
      <top style="medium">
        <color rgb="FF000000"/>
      </top>
    </border>
    <border>
      <bottom style="thin">
        <color rgb="FF000000"/>
      </bottom>
    </border>
    <border>
      <left style="medium">
        <color rgb="FF000000"/>
      </left>
      <right style="medium">
        <color rgb="FF000000"/>
      </right>
      <bottom/>
    </border>
    <border>
      <left style="medium">
        <color rgb="FF000000"/>
      </left>
      <right style="medium">
        <color rgb="FF000000"/>
      </right>
      <bottom style="medium">
        <color rgb="FF000000"/>
      </bottom>
    </border>
    <border>
      <top style="thin">
        <color rgb="FF000000"/>
      </top>
    </border>
    <border>
      <left style="medium">
        <color rgb="FF000000"/>
      </left>
      <right style="medium">
        <color rgb="FF000000"/>
      </right>
      <top/>
    </border>
    <border>
      <bottom style="medium">
        <color rgb="FFCCCCCC"/>
      </bottom>
    </border>
    <border>
      <left style="medium">
        <color rgb="FFCCCCCC"/>
      </left>
      <top style="medium">
        <color rgb="FFCCCCCC"/>
      </top>
      <bottom style="medium">
        <color rgb="FF000000"/>
      </bottom>
    </border>
    <border>
      <top style="medium">
        <color rgb="FFCCCCCC"/>
      </top>
      <bottom style="medium">
        <color rgb="FF000000"/>
      </bottom>
    </border>
    <border>
      <right style="medium">
        <color rgb="FFCCCCCC"/>
      </right>
      <top style="medium">
        <color rgb="FFCCCCCC"/>
      </top>
      <bottom style="medium">
        <color rgb="FF000000"/>
      </bottom>
    </border>
    <border>
      <left style="medium">
        <color rgb="FFCCCCCC"/>
      </left>
      <right style="medium">
        <color rgb="FFCCCCCC"/>
      </right>
      <top style="medium">
        <color rgb="FFCCCCCC"/>
      </top>
      <bottom style="medium">
        <color rgb="FFCCCCCC"/>
      </bottom>
    </border>
    <border>
      <left style="medium">
        <color rgb="FFCCCCCC"/>
      </left>
      <right style="medium">
        <color rgb="FFCCCCCC"/>
      </right>
      <top style="medium">
        <color rgb="FFCCCCCC"/>
      </top>
      <bottom style="medium">
        <color rgb="FF000000"/>
      </bottom>
    </border>
  </borders>
  <cellStyleXfs count="1">
    <xf borderId="0" fillId="0" fontId="0" numFmtId="0" applyAlignment="1" applyFont="1"/>
  </cellStyleXfs>
  <cellXfs count="640">
    <xf borderId="0" fillId="0" fontId="0" numFmtId="0" xfId="0" applyAlignment="1" applyFont="1">
      <alignment readingOrder="0" shrinkToFit="0" vertical="bottom" wrapText="0"/>
    </xf>
    <xf borderId="1" fillId="2" fontId="1" numFmtId="0" xfId="0" applyBorder="1" applyFill="1" applyFont="1"/>
    <xf borderId="0" fillId="0" fontId="1" numFmtId="0" xfId="0" applyFont="1"/>
    <xf borderId="2" fillId="0" fontId="2" numFmtId="0" xfId="0" applyBorder="1" applyFont="1"/>
    <xf borderId="3" fillId="0" fontId="3" numFmtId="0" xfId="0" applyAlignment="1" applyBorder="1" applyFont="1">
      <alignment horizontal="center"/>
    </xf>
    <xf borderId="4" fillId="0" fontId="3" numFmtId="0" xfId="0" applyAlignment="1" applyBorder="1" applyFont="1">
      <alignment horizontal="center"/>
    </xf>
    <xf quotePrefix="1" borderId="5" fillId="0" fontId="4" numFmtId="0" xfId="0" applyAlignment="1" applyBorder="1" applyFont="1">
      <alignment horizontal="center"/>
    </xf>
    <xf borderId="0" fillId="0" fontId="1" numFmtId="0" xfId="0" applyAlignment="1" applyFont="1">
      <alignment horizontal="center"/>
    </xf>
    <xf borderId="1" fillId="2" fontId="5" numFmtId="0" xfId="0" applyAlignment="1" applyBorder="1" applyFont="1">
      <alignment horizontal="right"/>
    </xf>
    <xf borderId="6" fillId="0" fontId="5" numFmtId="0" xfId="0" applyAlignment="1" applyBorder="1" applyFont="1">
      <alignment horizontal="center"/>
    </xf>
    <xf borderId="7" fillId="0" fontId="6" numFmtId="0" xfId="0" applyBorder="1" applyFont="1"/>
    <xf borderId="8" fillId="0" fontId="6" numFmtId="0" xfId="0" applyBorder="1" applyFont="1"/>
    <xf borderId="1" fillId="2" fontId="5" numFmtId="0" xfId="0" applyBorder="1" applyFont="1"/>
    <xf borderId="1" fillId="2" fontId="7" numFmtId="0" xfId="0" applyBorder="1" applyFont="1"/>
    <xf borderId="9" fillId="0" fontId="2" numFmtId="0" xfId="0" applyAlignment="1" applyBorder="1" applyFont="1">
      <alignment horizontal="right"/>
    </xf>
    <xf borderId="10" fillId="0" fontId="2" numFmtId="0" xfId="0" applyBorder="1" applyFont="1"/>
    <xf borderId="10" fillId="0" fontId="2" numFmtId="2" xfId="0" applyBorder="1" applyFont="1" applyNumberFormat="1"/>
    <xf borderId="11" fillId="0" fontId="2" numFmtId="2" xfId="0" applyBorder="1" applyFont="1" applyNumberFormat="1"/>
    <xf borderId="12" fillId="0" fontId="2" numFmtId="2" xfId="0" applyAlignment="1" applyBorder="1" applyFont="1" applyNumberFormat="1">
      <alignment horizontal="center"/>
    </xf>
    <xf borderId="0" fillId="0" fontId="2" numFmtId="0" xfId="0" applyAlignment="1" applyFont="1">
      <alignment horizontal="right"/>
    </xf>
    <xf borderId="0" fillId="0" fontId="2" numFmtId="164" xfId="0" applyFont="1" applyNumberFormat="1"/>
    <xf borderId="0" fillId="0" fontId="8" numFmtId="0" xfId="0" applyAlignment="1" applyFont="1">
      <alignment vertical="center"/>
    </xf>
    <xf borderId="0" fillId="0" fontId="9" numFmtId="0" xfId="0" applyAlignment="1" applyFont="1">
      <alignment horizontal="center" vertical="center"/>
    </xf>
    <xf borderId="0" fillId="0" fontId="10" numFmtId="0" xfId="0" applyAlignment="1" applyFont="1">
      <alignment shrinkToFit="0" vertical="center" wrapText="1"/>
    </xf>
    <xf borderId="13" fillId="0" fontId="10" numFmtId="0" xfId="0" applyAlignment="1" applyBorder="1" applyFont="1">
      <alignment horizontal="center"/>
    </xf>
    <xf borderId="14" fillId="0" fontId="6" numFmtId="0" xfId="0" applyBorder="1" applyFont="1"/>
    <xf borderId="15" fillId="0" fontId="6" numFmtId="0" xfId="0" applyBorder="1" applyFont="1"/>
    <xf borderId="0" fillId="0" fontId="1" numFmtId="0" xfId="0" applyAlignment="1" applyFont="1">
      <alignment vertical="center"/>
    </xf>
    <xf borderId="16" fillId="0" fontId="11" numFmtId="0" xfId="0" applyAlignment="1" applyBorder="1" applyFont="1">
      <alignment horizontal="center"/>
    </xf>
    <xf borderId="17" fillId="0" fontId="6" numFmtId="0" xfId="0" applyBorder="1" applyFont="1"/>
    <xf borderId="18" fillId="0" fontId="6" numFmtId="0" xfId="0" applyBorder="1" applyFont="1"/>
    <xf quotePrefix="1" borderId="19" fillId="3" fontId="12" numFmtId="0" xfId="0" applyBorder="1" applyFill="1" applyFont="1"/>
    <xf borderId="16" fillId="0" fontId="11" numFmtId="0" xfId="0" applyAlignment="1" applyBorder="1" applyFont="1">
      <alignment horizontal="center" vertical="center"/>
    </xf>
    <xf borderId="20" fillId="4" fontId="13" numFmtId="0" xfId="0" applyAlignment="1" applyBorder="1" applyFill="1" applyFont="1">
      <alignment horizontal="center"/>
    </xf>
    <xf borderId="21" fillId="0" fontId="6" numFmtId="0" xfId="0" applyBorder="1" applyFont="1"/>
    <xf borderId="22" fillId="4" fontId="13" numFmtId="0" xfId="0" applyAlignment="1" applyBorder="1" applyFont="1">
      <alignment horizontal="center"/>
    </xf>
    <xf borderId="23" fillId="4" fontId="13" numFmtId="0" xfId="0" applyAlignment="1" applyBorder="1" applyFont="1">
      <alignment horizontal="center"/>
    </xf>
    <xf borderId="0" fillId="0" fontId="5" numFmtId="0" xfId="0" applyFont="1"/>
    <xf borderId="24" fillId="5" fontId="14" numFmtId="165" xfId="0" applyAlignment="1" applyBorder="1" applyFill="1" applyFont="1" applyNumberFormat="1">
      <alignment horizontal="center" vertical="center"/>
    </xf>
    <xf borderId="25" fillId="0" fontId="6" numFmtId="0" xfId="0" applyBorder="1" applyFont="1"/>
    <xf borderId="26" fillId="0" fontId="6" numFmtId="0" xfId="0" applyBorder="1" applyFont="1"/>
    <xf borderId="0" fillId="0" fontId="5" numFmtId="0" xfId="0" applyAlignment="1" applyFont="1">
      <alignment vertical="center"/>
    </xf>
    <xf borderId="0" fillId="0" fontId="15" numFmtId="0" xfId="0" applyFont="1"/>
    <xf borderId="27" fillId="6" fontId="16" numFmtId="0" xfId="0" applyAlignment="1" applyBorder="1" applyFill="1" applyFont="1">
      <alignment horizontal="center"/>
    </xf>
    <xf borderId="28" fillId="0" fontId="6" numFmtId="0" xfId="0" applyBorder="1" applyFont="1"/>
    <xf borderId="29" fillId="0" fontId="3" numFmtId="0" xfId="0" applyAlignment="1" applyBorder="1" applyFont="1">
      <alignment horizontal="center"/>
    </xf>
    <xf borderId="30" fillId="0" fontId="3" numFmtId="0" xfId="0" applyAlignment="1" applyBorder="1" applyFont="1">
      <alignment horizontal="center" vertical="center"/>
    </xf>
    <xf borderId="27" fillId="0" fontId="3" numFmtId="14" xfId="0" applyAlignment="1" applyBorder="1" applyFont="1" applyNumberFormat="1">
      <alignment horizontal="center"/>
    </xf>
    <xf borderId="31" fillId="7" fontId="17" numFmtId="0" xfId="0" applyAlignment="1" applyBorder="1" applyFill="1" applyFont="1">
      <alignment horizontal="center" vertical="center"/>
    </xf>
    <xf borderId="1" fillId="7" fontId="17" numFmtId="0" xfId="0" applyAlignment="1" applyBorder="1" applyFont="1">
      <alignment horizontal="center" vertical="center"/>
    </xf>
    <xf borderId="32" fillId="7" fontId="17" numFmtId="0" xfId="0" applyAlignment="1" applyBorder="1" applyFont="1">
      <alignment horizontal="center" vertical="center"/>
    </xf>
    <xf borderId="0" fillId="0" fontId="2" numFmtId="0" xfId="0" applyAlignment="1" applyFont="1">
      <alignment vertical="center"/>
    </xf>
    <xf borderId="27" fillId="8" fontId="16" numFmtId="0" xfId="0" applyAlignment="1" applyBorder="1" applyFill="1" applyFont="1">
      <alignment horizontal="center" vertical="center"/>
    </xf>
    <xf borderId="29" fillId="0" fontId="3" numFmtId="0" xfId="0" applyAlignment="1" applyBorder="1" applyFont="1">
      <alignment horizontal="center" vertical="center"/>
    </xf>
    <xf borderId="27" fillId="0" fontId="3" numFmtId="0" xfId="0" applyAlignment="1" applyBorder="1" applyFont="1">
      <alignment horizontal="center"/>
    </xf>
    <xf borderId="33" fillId="0" fontId="18" numFmtId="166" xfId="0" applyAlignment="1" applyBorder="1" applyFont="1" applyNumberFormat="1">
      <alignment horizontal="center" vertical="center"/>
    </xf>
    <xf borderId="33" fillId="9" fontId="2" numFmtId="166" xfId="0" applyAlignment="1" applyBorder="1" applyFill="1" applyFont="1" applyNumberFormat="1">
      <alignment horizontal="center" vertical="center"/>
    </xf>
    <xf borderId="34" fillId="0" fontId="2" numFmtId="166" xfId="0" applyAlignment="1" applyBorder="1" applyFont="1" applyNumberFormat="1">
      <alignment horizontal="center" vertical="center"/>
    </xf>
    <xf borderId="33" fillId="10" fontId="2" numFmtId="166" xfId="0" applyAlignment="1" applyBorder="1" applyFill="1" applyFont="1" applyNumberFormat="1">
      <alignment horizontal="center" vertical="center"/>
    </xf>
    <xf borderId="33" fillId="11" fontId="2" numFmtId="166" xfId="0" applyAlignment="1" applyBorder="1" applyFill="1" applyFont="1" applyNumberFormat="1">
      <alignment horizontal="center" vertical="center"/>
    </xf>
    <xf borderId="33" fillId="0" fontId="2" numFmtId="166" xfId="0" applyAlignment="1" applyBorder="1" applyFont="1" applyNumberFormat="1">
      <alignment horizontal="center" vertical="center"/>
    </xf>
    <xf borderId="33" fillId="0" fontId="19" numFmtId="166" xfId="0" applyAlignment="1" applyBorder="1" applyFont="1" applyNumberFormat="1">
      <alignment horizontal="center" vertical="center"/>
    </xf>
    <xf borderId="0" fillId="0" fontId="2" numFmtId="0" xfId="0" applyFont="1"/>
    <xf borderId="27" fillId="10" fontId="3" numFmtId="0" xfId="0" applyAlignment="1" applyBorder="1" applyFont="1">
      <alignment horizontal="center"/>
    </xf>
    <xf borderId="30" fillId="0" fontId="3" numFmtId="0" xfId="0" applyAlignment="1" applyBorder="1" applyFont="1">
      <alignment horizontal="center"/>
    </xf>
    <xf borderId="33" fillId="12" fontId="17" numFmtId="166" xfId="0" applyAlignment="1" applyBorder="1" applyFill="1" applyFont="1" applyNumberFormat="1">
      <alignment horizontal="center" vertical="center"/>
    </xf>
    <xf borderId="33" fillId="11" fontId="17" numFmtId="166" xfId="0" applyAlignment="1" applyBorder="1" applyFont="1" applyNumberFormat="1">
      <alignment horizontal="center" vertical="center"/>
    </xf>
    <xf borderId="35" fillId="0" fontId="18" numFmtId="166" xfId="0" applyAlignment="1" applyBorder="1" applyFont="1" applyNumberFormat="1">
      <alignment horizontal="center" vertical="center"/>
    </xf>
    <xf borderId="19" fillId="6" fontId="17" numFmtId="166" xfId="0" applyAlignment="1" applyBorder="1" applyFont="1" applyNumberFormat="1">
      <alignment horizontal="center" vertical="center"/>
    </xf>
    <xf borderId="36" fillId="0" fontId="2" numFmtId="166" xfId="0" applyAlignment="1" applyBorder="1" applyFont="1" applyNumberFormat="1">
      <alignment horizontal="center" vertical="center"/>
    </xf>
    <xf borderId="33" fillId="13" fontId="18" numFmtId="166" xfId="0" applyAlignment="1" applyBorder="1" applyFill="1" applyFont="1" applyNumberFormat="1">
      <alignment horizontal="center" vertical="center"/>
    </xf>
    <xf borderId="37" fillId="11" fontId="17" numFmtId="166" xfId="0" applyAlignment="1" applyBorder="1" applyFont="1" applyNumberFormat="1">
      <alignment horizontal="center" vertical="center"/>
    </xf>
    <xf borderId="33" fillId="14" fontId="17" numFmtId="166" xfId="0" applyAlignment="1" applyBorder="1" applyFill="1" applyFont="1" applyNumberFormat="1">
      <alignment horizontal="center" vertical="center"/>
    </xf>
    <xf borderId="33" fillId="13" fontId="2" numFmtId="166" xfId="0" applyAlignment="1" applyBorder="1" applyFont="1" applyNumberFormat="1">
      <alignment horizontal="center" vertical="center"/>
    </xf>
    <xf borderId="38" fillId="14" fontId="16" numFmtId="0" xfId="0" applyAlignment="1" applyBorder="1" applyFont="1">
      <alignment horizontal="center" vertical="center"/>
    </xf>
    <xf borderId="39" fillId="0" fontId="6" numFmtId="0" xfId="0" applyBorder="1" applyFont="1"/>
    <xf borderId="40" fillId="0" fontId="3" numFmtId="0" xfId="0" applyAlignment="1" applyBorder="1" applyFont="1">
      <alignment horizontal="center"/>
    </xf>
    <xf borderId="41" fillId="0" fontId="3" numFmtId="0" xfId="0" applyAlignment="1" applyBorder="1" applyFont="1">
      <alignment horizontal="center" vertical="center"/>
    </xf>
    <xf borderId="38" fillId="0" fontId="3" numFmtId="0" xfId="0" applyAlignment="1" applyBorder="1" applyFont="1">
      <alignment horizontal="center" shrinkToFit="0" wrapText="1"/>
    </xf>
    <xf borderId="33" fillId="15" fontId="2" numFmtId="166" xfId="0" applyAlignment="1" applyBorder="1" applyFill="1" applyFont="1" applyNumberFormat="1">
      <alignment horizontal="center" vertical="center"/>
    </xf>
    <xf borderId="42" fillId="0" fontId="2" numFmtId="166" xfId="0" applyAlignment="1" applyBorder="1" applyFont="1" applyNumberFormat="1">
      <alignment horizontal="center" vertical="center"/>
    </xf>
    <xf borderId="35" fillId="0" fontId="19" numFmtId="166" xfId="0" applyAlignment="1" applyBorder="1" applyFont="1" applyNumberFormat="1">
      <alignment horizontal="center" vertical="center"/>
    </xf>
    <xf borderId="19" fillId="0" fontId="20" numFmtId="166" xfId="0" applyAlignment="1" applyBorder="1" applyFont="1" applyNumberFormat="1">
      <alignment horizontal="center" vertical="center"/>
    </xf>
    <xf borderId="43" fillId="0" fontId="6" numFmtId="0" xfId="0" applyBorder="1" applyFont="1"/>
    <xf borderId="44" fillId="0" fontId="6" numFmtId="0" xfId="0" applyBorder="1" applyFont="1"/>
    <xf borderId="45" fillId="0" fontId="6" numFmtId="0" xfId="0" applyBorder="1" applyFont="1"/>
    <xf borderId="46" fillId="0" fontId="6" numFmtId="0" xfId="0" applyBorder="1" applyFont="1"/>
    <xf borderId="27" fillId="15" fontId="3" numFmtId="0" xfId="0" applyAlignment="1" applyBorder="1" applyFont="1">
      <alignment horizontal="center"/>
    </xf>
    <xf borderId="27" fillId="0" fontId="3" numFmtId="16" xfId="0" applyAlignment="1" applyBorder="1" applyFont="1" applyNumberFormat="1">
      <alignment horizontal="center"/>
    </xf>
    <xf borderId="38" fillId="11" fontId="16" numFmtId="0" xfId="0" applyAlignment="1" applyBorder="1" applyFont="1">
      <alignment horizontal="center" vertical="center"/>
    </xf>
    <xf borderId="40" fillId="0" fontId="3" numFmtId="0" xfId="0" applyAlignment="1" applyBorder="1" applyFont="1">
      <alignment horizontal="center" vertical="center"/>
    </xf>
    <xf borderId="47" fillId="0" fontId="6" numFmtId="0" xfId="0" applyBorder="1" applyFont="1"/>
    <xf borderId="48" fillId="0" fontId="6" numFmtId="0" xfId="0" applyBorder="1" applyFont="1"/>
    <xf borderId="49" fillId="0" fontId="6" numFmtId="0" xfId="0" applyBorder="1" applyFont="1"/>
    <xf borderId="50" fillId="11" fontId="17" numFmtId="166" xfId="0" applyAlignment="1" applyBorder="1" applyFont="1" applyNumberFormat="1">
      <alignment horizontal="center" vertical="center"/>
    </xf>
    <xf borderId="51" fillId="11" fontId="17" numFmtId="166" xfId="0" applyAlignment="1" applyBorder="1" applyFont="1" applyNumberFormat="1">
      <alignment horizontal="center" vertical="center"/>
    </xf>
    <xf borderId="37" fillId="14" fontId="17" numFmtId="166" xfId="0" applyAlignment="1" applyBorder="1" applyFont="1" applyNumberFormat="1">
      <alignment horizontal="center" vertical="center"/>
    </xf>
    <xf borderId="19" fillId="13" fontId="20" numFmtId="166" xfId="0" applyAlignment="1" applyBorder="1" applyFont="1" applyNumberFormat="1">
      <alignment horizontal="center" vertical="center"/>
    </xf>
    <xf borderId="52" fillId="0" fontId="6" numFmtId="0" xfId="0" applyBorder="1" applyFont="1"/>
    <xf borderId="53" fillId="0" fontId="6" numFmtId="0" xfId="0" applyBorder="1" applyFont="1"/>
    <xf borderId="54" fillId="0" fontId="6" numFmtId="0" xfId="0" applyBorder="1" applyFont="1"/>
    <xf borderId="9" fillId="0" fontId="3" numFmtId="0" xfId="0" applyAlignment="1" applyBorder="1" applyFont="1">
      <alignment horizontal="center"/>
    </xf>
    <xf borderId="11" fillId="0" fontId="3" numFmtId="14" xfId="0" applyAlignment="1" applyBorder="1" applyFont="1" applyNumberFormat="1">
      <alignment horizontal="center"/>
    </xf>
    <xf borderId="55" fillId="0" fontId="6" numFmtId="0" xfId="0" applyBorder="1" applyFont="1"/>
    <xf borderId="56" fillId="16" fontId="3" numFmtId="0" xfId="0" applyAlignment="1" applyBorder="1" applyFill="1" applyFont="1">
      <alignment horizontal="center"/>
    </xf>
    <xf borderId="56" fillId="16" fontId="3" numFmtId="14" xfId="0" applyAlignment="1" applyBorder="1" applyFont="1" applyNumberFormat="1">
      <alignment horizontal="center"/>
    </xf>
    <xf borderId="56" fillId="16" fontId="3" numFmtId="0" xfId="0" applyBorder="1" applyFont="1"/>
    <xf borderId="57" fillId="16" fontId="3" numFmtId="0" xfId="0" applyBorder="1" applyFont="1"/>
    <xf borderId="1" fillId="16" fontId="4" numFmtId="0" xfId="0" applyAlignment="1" applyBorder="1" applyFont="1">
      <alignment horizontal="center"/>
    </xf>
    <xf borderId="58" fillId="0" fontId="1" numFmtId="0" xfId="0" applyBorder="1" applyFont="1"/>
    <xf borderId="59" fillId="0" fontId="1" numFmtId="0" xfId="0" applyBorder="1" applyFont="1"/>
    <xf borderId="60" fillId="0" fontId="4" numFmtId="0" xfId="0" applyAlignment="1" applyBorder="1" applyFont="1">
      <alignment horizontal="center"/>
    </xf>
    <xf borderId="0" fillId="0" fontId="15" numFmtId="0" xfId="0" applyAlignment="1" applyFont="1">
      <alignment vertical="center"/>
    </xf>
    <xf borderId="30" fillId="0" fontId="21" numFmtId="0" xfId="0" applyAlignment="1" applyBorder="1" applyFont="1">
      <alignment horizontal="center"/>
    </xf>
    <xf borderId="60" fillId="0" fontId="20" numFmtId="0" xfId="0" applyAlignment="1" applyBorder="1" applyFont="1">
      <alignment horizontal="center"/>
    </xf>
    <xf borderId="29" fillId="0" fontId="20" numFmtId="0" xfId="0" applyAlignment="1" applyBorder="1" applyFont="1">
      <alignment horizontal="center"/>
    </xf>
    <xf borderId="60" fillId="0" fontId="2" numFmtId="14" xfId="0" applyBorder="1" applyFont="1" applyNumberFormat="1"/>
    <xf borderId="60" fillId="0" fontId="2" numFmtId="164" xfId="0" applyAlignment="1" applyBorder="1" applyFont="1" applyNumberFormat="1">
      <alignment horizontal="center"/>
    </xf>
    <xf borderId="29" fillId="0" fontId="2" numFmtId="164" xfId="0" applyAlignment="1" applyBorder="1" applyFont="1" applyNumberFormat="1">
      <alignment horizontal="center"/>
    </xf>
    <xf borderId="33" fillId="8" fontId="17" numFmtId="166" xfId="0" applyAlignment="1" applyBorder="1" applyFont="1" applyNumberFormat="1">
      <alignment horizontal="center" vertical="center"/>
    </xf>
    <xf borderId="37" fillId="10" fontId="2" numFmtId="166" xfId="0" applyAlignment="1" applyBorder="1" applyFont="1" applyNumberFormat="1">
      <alignment horizontal="center" vertical="center"/>
    </xf>
    <xf borderId="37" fillId="9" fontId="2" numFmtId="166" xfId="0" applyAlignment="1" applyBorder="1" applyFont="1" applyNumberFormat="1">
      <alignment horizontal="center" vertical="center"/>
    </xf>
    <xf borderId="51" fillId="13" fontId="2" numFmtId="166" xfId="0" applyAlignment="1" applyBorder="1" applyFont="1" applyNumberFormat="1">
      <alignment horizontal="center" vertical="center"/>
    </xf>
    <xf borderId="37" fillId="8" fontId="17" numFmtId="166" xfId="0" applyAlignment="1" applyBorder="1" applyFont="1" applyNumberFormat="1">
      <alignment horizontal="center" vertical="center"/>
    </xf>
    <xf borderId="0" fillId="0" fontId="2" numFmtId="0" xfId="0" applyAlignment="1" applyFont="1">
      <alignment horizontal="center"/>
    </xf>
    <xf borderId="35" fillId="0" fontId="2" numFmtId="166" xfId="0" applyAlignment="1" applyBorder="1" applyFont="1" applyNumberFormat="1">
      <alignment horizontal="center" vertical="center"/>
    </xf>
    <xf borderId="36" fillId="0" fontId="18" numFmtId="166" xfId="0" applyAlignment="1" applyBorder="1" applyFont="1" applyNumberFormat="1">
      <alignment horizontal="center" vertical="center"/>
    </xf>
    <xf borderId="13" fillId="0" fontId="3" numFmtId="0" xfId="0" applyAlignment="1" applyBorder="1" applyFont="1">
      <alignment horizontal="center"/>
    </xf>
    <xf borderId="61" fillId="11" fontId="17" numFmtId="166" xfId="0" applyAlignment="1" applyBorder="1" applyFont="1" applyNumberFormat="1">
      <alignment horizontal="center" vertical="center"/>
    </xf>
    <xf borderId="41" fillId="0" fontId="3" numFmtId="0" xfId="0" applyAlignment="1" applyBorder="1" applyFont="1">
      <alignment horizontal="center"/>
    </xf>
    <xf borderId="62" fillId="0" fontId="2" numFmtId="14" xfId="0" applyBorder="1" applyFont="1" applyNumberFormat="1"/>
    <xf borderId="62" fillId="0" fontId="2" numFmtId="164" xfId="0" applyAlignment="1" applyBorder="1" applyFont="1" applyNumberFormat="1">
      <alignment horizontal="center"/>
    </xf>
    <xf borderId="40" fillId="0" fontId="2" numFmtId="164" xfId="0" applyAlignment="1" applyBorder="1" applyFont="1" applyNumberFormat="1">
      <alignment horizontal="center"/>
    </xf>
    <xf borderId="46" fillId="0" fontId="1" numFmtId="0" xfId="0" applyBorder="1" applyFont="1"/>
    <xf borderId="63" fillId="0" fontId="3" numFmtId="164" xfId="0" applyAlignment="1" applyBorder="1" applyFont="1" applyNumberFormat="1">
      <alignment horizontal="center"/>
    </xf>
    <xf borderId="63" fillId="0" fontId="3" numFmtId="0" xfId="0" applyAlignment="1" applyBorder="1" applyFont="1">
      <alignment horizontal="center"/>
    </xf>
    <xf borderId="63" fillId="0" fontId="3" numFmtId="0" xfId="0" applyBorder="1" applyFont="1"/>
    <xf borderId="43" fillId="0" fontId="4" numFmtId="0" xfId="0" applyBorder="1" applyFont="1"/>
    <xf quotePrefix="1" borderId="64" fillId="0" fontId="4" numFmtId="0" xfId="0" applyAlignment="1" applyBorder="1" applyFont="1">
      <alignment horizontal="center"/>
    </xf>
    <xf borderId="0" fillId="0" fontId="4" numFmtId="0" xfId="0" applyAlignment="1" applyFont="1">
      <alignment horizontal="right"/>
    </xf>
    <xf borderId="33" fillId="15" fontId="18" numFmtId="166" xfId="0" applyAlignment="1" applyBorder="1" applyFont="1" applyNumberFormat="1">
      <alignment horizontal="center" vertical="center"/>
    </xf>
    <xf borderId="13" fillId="0" fontId="13" numFmtId="0" xfId="0" applyBorder="1" applyFont="1"/>
    <xf borderId="14" fillId="0" fontId="13" numFmtId="0" xfId="0" applyBorder="1" applyFont="1"/>
    <xf borderId="13" fillId="0" fontId="13" numFmtId="164" xfId="0" applyAlignment="1" applyBorder="1" applyFont="1" applyNumberFormat="1">
      <alignment horizontal="center"/>
    </xf>
    <xf borderId="65" fillId="0" fontId="13" numFmtId="164" xfId="0" applyAlignment="1" applyBorder="1" applyFont="1" applyNumberFormat="1">
      <alignment horizontal="center"/>
    </xf>
    <xf borderId="30" fillId="17" fontId="2" numFmtId="167" xfId="0" applyAlignment="1" applyBorder="1" applyFill="1" applyFont="1" applyNumberFormat="1">
      <alignment horizontal="center"/>
    </xf>
    <xf borderId="60" fillId="17" fontId="2" numFmtId="164" xfId="0" applyAlignment="1" applyBorder="1" applyFont="1" applyNumberFormat="1">
      <alignment horizontal="center"/>
    </xf>
    <xf borderId="66" fillId="17" fontId="2" numFmtId="164" xfId="0" applyAlignment="1" applyBorder="1" applyFont="1" applyNumberFormat="1">
      <alignment horizontal="center"/>
    </xf>
    <xf borderId="67" fillId="17" fontId="1" numFmtId="164" xfId="0" applyAlignment="1" applyBorder="1" applyFont="1" applyNumberFormat="1">
      <alignment horizontal="center"/>
    </xf>
    <xf borderId="63" fillId="0" fontId="2" numFmtId="14" xfId="0" applyBorder="1" applyFont="1" applyNumberFormat="1"/>
    <xf borderId="63" fillId="0" fontId="2" numFmtId="164" xfId="0" applyAlignment="1" applyBorder="1" applyFont="1" applyNumberFormat="1">
      <alignment horizontal="center"/>
    </xf>
    <xf borderId="63" fillId="0" fontId="2" numFmtId="0" xfId="0" applyAlignment="1" applyBorder="1" applyFont="1">
      <alignment horizontal="center"/>
    </xf>
    <xf borderId="60" fillId="0" fontId="3" numFmtId="0" xfId="0" applyAlignment="1" applyBorder="1" applyFont="1">
      <alignment horizontal="right"/>
    </xf>
    <xf borderId="60" fillId="0" fontId="3" numFmtId="164" xfId="0" applyAlignment="1" applyBorder="1" applyFont="1" applyNumberFormat="1">
      <alignment horizontal="center"/>
    </xf>
    <xf borderId="60" fillId="18" fontId="22" numFmtId="0" xfId="0" applyAlignment="1" applyBorder="1" applyFill="1" applyFont="1">
      <alignment horizontal="right"/>
    </xf>
    <xf borderId="60" fillId="18" fontId="22" numFmtId="164" xfId="0" applyAlignment="1" applyBorder="1" applyFont="1" applyNumberFormat="1">
      <alignment horizontal="center"/>
    </xf>
    <xf borderId="13" fillId="0" fontId="13" numFmtId="0" xfId="0" applyAlignment="1" applyBorder="1" applyFont="1">
      <alignment horizontal="center" vertical="top"/>
    </xf>
    <xf borderId="60" fillId="18" fontId="22" numFmtId="2" xfId="0" applyAlignment="1" applyBorder="1" applyFont="1" applyNumberFormat="1">
      <alignment horizontal="center"/>
    </xf>
    <xf borderId="58" fillId="0" fontId="1" numFmtId="0" xfId="0" applyAlignment="1" applyBorder="1" applyFont="1">
      <alignment horizontal="left" shrinkToFit="0" vertical="top" wrapText="1"/>
    </xf>
    <xf borderId="59" fillId="0" fontId="6" numFmtId="0" xfId="0" applyBorder="1" applyFont="1"/>
    <xf borderId="68" fillId="0" fontId="6" numFmtId="0" xfId="0" applyBorder="1" applyFont="1"/>
    <xf borderId="69" fillId="0" fontId="6" numFmtId="0" xfId="0" applyBorder="1" applyFont="1"/>
    <xf borderId="70" fillId="0" fontId="6" numFmtId="0" xfId="0" applyBorder="1" applyFont="1"/>
    <xf borderId="71" fillId="19" fontId="23" numFmtId="0" xfId="0" applyAlignment="1" applyBorder="1" applyFill="1" applyFont="1">
      <alignment horizontal="center" shrinkToFit="0" vertical="center" wrapText="1"/>
    </xf>
    <xf borderId="72" fillId="19" fontId="23" numFmtId="0" xfId="0" applyAlignment="1" applyBorder="1" applyFont="1">
      <alignment horizontal="center" shrinkToFit="0" vertical="center" wrapText="1"/>
    </xf>
    <xf borderId="73" fillId="20" fontId="24" numFmtId="0" xfId="0" applyAlignment="1" applyBorder="1" applyFill="1" applyFont="1">
      <alignment horizontal="center" shrinkToFit="0" vertical="center" wrapText="1"/>
    </xf>
    <xf borderId="74" fillId="20" fontId="24" numFmtId="0" xfId="0" applyAlignment="1" applyBorder="1" applyFont="1">
      <alignment horizontal="center" shrinkToFit="0" vertical="center" wrapText="1"/>
    </xf>
    <xf borderId="0" fillId="0" fontId="1" numFmtId="164" xfId="0" applyFont="1" applyNumberFormat="1"/>
    <xf borderId="73" fillId="20" fontId="25" numFmtId="0" xfId="0" applyAlignment="1" applyBorder="1" applyFont="1">
      <alignment horizontal="center" shrinkToFit="0" vertical="center" wrapText="1"/>
    </xf>
    <xf borderId="74" fillId="20" fontId="25" numFmtId="0" xfId="0" applyAlignment="1" applyBorder="1" applyFont="1">
      <alignment horizontal="center" shrinkToFit="0" vertical="center" wrapText="1"/>
    </xf>
    <xf borderId="75" fillId="17" fontId="2" numFmtId="167" xfId="0" applyAlignment="1" applyBorder="1" applyFont="1" applyNumberFormat="1">
      <alignment horizontal="center"/>
    </xf>
    <xf borderId="76" fillId="17" fontId="2" numFmtId="164" xfId="0" applyAlignment="1" applyBorder="1" applyFont="1" applyNumberFormat="1">
      <alignment horizontal="center"/>
    </xf>
    <xf borderId="77" fillId="17" fontId="2" numFmtId="164" xfId="0" applyAlignment="1" applyBorder="1" applyFont="1" applyNumberFormat="1">
      <alignment horizontal="center"/>
    </xf>
    <xf borderId="78" fillId="17" fontId="1" numFmtId="164" xfId="0" applyAlignment="1" applyBorder="1" applyFont="1" applyNumberFormat="1">
      <alignment horizontal="center"/>
    </xf>
    <xf borderId="79" fillId="20" fontId="25" numFmtId="0" xfId="0" applyAlignment="1" applyBorder="1" applyFont="1">
      <alignment horizontal="center" shrinkToFit="0" vertical="center" wrapText="1"/>
    </xf>
    <xf borderId="80" fillId="20" fontId="25" numFmtId="0" xfId="0" applyAlignment="1" applyBorder="1" applyFont="1">
      <alignment horizontal="center" shrinkToFit="0" vertical="center" wrapText="1"/>
    </xf>
    <xf borderId="46" fillId="0" fontId="2" numFmtId="167" xfId="0" applyAlignment="1" applyBorder="1" applyFont="1" applyNumberFormat="1">
      <alignment horizontal="center"/>
    </xf>
    <xf borderId="43" fillId="0" fontId="2" numFmtId="164" xfId="0" applyAlignment="1" applyBorder="1" applyFont="1" applyNumberFormat="1">
      <alignment horizontal="center"/>
    </xf>
    <xf borderId="81" fillId="0" fontId="1" numFmtId="164" xfId="0" applyAlignment="1" applyBorder="1" applyFont="1" applyNumberFormat="1">
      <alignment horizontal="center"/>
    </xf>
    <xf borderId="9" fillId="0" fontId="2" numFmtId="0" xfId="0" applyBorder="1" applyFont="1"/>
    <xf borderId="10" fillId="0" fontId="2" numFmtId="164" xfId="0" applyAlignment="1" applyBorder="1" applyFont="1" applyNumberFormat="1">
      <alignment horizontal="center"/>
    </xf>
    <xf borderId="11" fillId="0" fontId="2" numFmtId="164" xfId="0" applyAlignment="1" applyBorder="1" applyFont="1" applyNumberFormat="1">
      <alignment horizontal="center"/>
    </xf>
    <xf borderId="82" fillId="0" fontId="1" numFmtId="164" xfId="0" applyAlignment="1" applyBorder="1" applyFont="1" applyNumberFormat="1">
      <alignment horizontal="center"/>
    </xf>
    <xf borderId="83" fillId="20" fontId="25" numFmtId="0" xfId="0" applyAlignment="1" applyBorder="1" applyFont="1">
      <alignment horizontal="center" shrinkToFit="0" vertical="center" wrapText="1"/>
    </xf>
    <xf borderId="84" fillId="20" fontId="25" numFmtId="0" xfId="0" applyAlignment="1" applyBorder="1" applyFont="1">
      <alignment horizontal="center" shrinkToFit="0" vertical="center" wrapText="1"/>
    </xf>
    <xf borderId="0" fillId="0" fontId="1" numFmtId="2" xfId="0" applyAlignment="1" applyFont="1" applyNumberFormat="1">
      <alignment horizontal="center"/>
    </xf>
    <xf borderId="85" fillId="0" fontId="6" numFmtId="0" xfId="0" applyBorder="1" applyFont="1"/>
    <xf borderId="86" fillId="0" fontId="6" numFmtId="0" xfId="0" applyBorder="1" applyFont="1"/>
    <xf borderId="87" fillId="0" fontId="6" numFmtId="0" xfId="0" applyBorder="1" applyFont="1"/>
    <xf borderId="0" fillId="0" fontId="8" numFmtId="0" xfId="0" applyAlignment="1" applyFont="1">
      <alignment horizontal="left" vertical="center"/>
    </xf>
    <xf borderId="0" fillId="0" fontId="9" numFmtId="0" xfId="0" applyAlignment="1" applyFont="1">
      <alignment horizontal="left" vertical="center"/>
    </xf>
    <xf borderId="0" fillId="0" fontId="4" numFmtId="164" xfId="0" applyFont="1" applyNumberFormat="1"/>
    <xf borderId="0" fillId="0" fontId="4" numFmtId="0" xfId="0" applyAlignment="1" applyFont="1">
      <alignment horizontal="center"/>
    </xf>
    <xf borderId="27" fillId="0" fontId="4" numFmtId="0" xfId="0" applyAlignment="1" applyBorder="1" applyFont="1">
      <alignment horizontal="center"/>
    </xf>
    <xf borderId="0" fillId="0" fontId="4" numFmtId="0" xfId="0" applyFont="1"/>
    <xf borderId="33" fillId="5" fontId="17" numFmtId="166" xfId="0" applyAlignment="1" applyBorder="1" applyFont="1" applyNumberFormat="1">
      <alignment horizontal="center" vertical="center"/>
    </xf>
    <xf borderId="88" fillId="10" fontId="2" numFmtId="166" xfId="0" applyAlignment="1" applyBorder="1" applyFont="1" applyNumberFormat="1">
      <alignment horizontal="center" vertical="center"/>
    </xf>
    <xf borderId="51" fillId="10" fontId="2" numFmtId="166" xfId="0" applyAlignment="1" applyBorder="1" applyFont="1" applyNumberFormat="1">
      <alignment horizontal="center" vertical="center"/>
    </xf>
    <xf borderId="89" fillId="10" fontId="2" numFmtId="166" xfId="0" applyAlignment="1" applyBorder="1" applyFont="1" applyNumberFormat="1">
      <alignment horizontal="center" vertical="center"/>
    </xf>
    <xf borderId="38" fillId="0" fontId="26" numFmtId="0" xfId="0" applyAlignment="1" applyBorder="1" applyFont="1">
      <alignment horizontal="center" shrinkToFit="0" wrapText="1"/>
    </xf>
    <xf borderId="33" fillId="21" fontId="2" numFmtId="166" xfId="0" applyAlignment="1" applyBorder="1" applyFill="1" applyFont="1" applyNumberFormat="1">
      <alignment horizontal="center" vertical="center"/>
    </xf>
    <xf borderId="61" fillId="10" fontId="2" numFmtId="166" xfId="0" applyAlignment="1" applyBorder="1" applyFont="1" applyNumberFormat="1">
      <alignment horizontal="center" vertical="center"/>
    </xf>
    <xf borderId="90" fillId="10" fontId="2" numFmtId="166" xfId="0" applyAlignment="1" applyBorder="1" applyFont="1" applyNumberFormat="1">
      <alignment horizontal="center" vertical="center"/>
    </xf>
    <xf borderId="50" fillId="10" fontId="2" numFmtId="166" xfId="0" applyAlignment="1" applyBorder="1" applyFont="1" applyNumberFormat="1">
      <alignment horizontal="center" vertical="center"/>
    </xf>
    <xf borderId="19" fillId="6" fontId="16" numFmtId="166" xfId="0" applyAlignment="1" applyBorder="1" applyFont="1" applyNumberFormat="1">
      <alignment horizontal="center" vertical="center"/>
    </xf>
    <xf borderId="88" fillId="0" fontId="2" numFmtId="166" xfId="0" applyAlignment="1" applyBorder="1" applyFont="1" applyNumberFormat="1">
      <alignment horizontal="center" vertical="center"/>
    </xf>
    <xf borderId="91" fillId="0" fontId="2" numFmtId="166" xfId="0" applyAlignment="1" applyBorder="1" applyFont="1" applyNumberFormat="1">
      <alignment horizontal="center" vertical="center"/>
    </xf>
    <xf borderId="92" fillId="0" fontId="2" numFmtId="166" xfId="0" applyAlignment="1" applyBorder="1" applyFont="1" applyNumberFormat="1">
      <alignment horizontal="center" vertical="center"/>
    </xf>
    <xf borderId="93" fillId="0" fontId="2" numFmtId="166" xfId="0" applyAlignment="1" applyBorder="1" applyFont="1" applyNumberFormat="1">
      <alignment horizontal="center" vertical="center"/>
    </xf>
    <xf borderId="94" fillId="14" fontId="17" numFmtId="166" xfId="0" applyAlignment="1" applyBorder="1" applyFont="1" applyNumberFormat="1">
      <alignment horizontal="center" vertical="center"/>
    </xf>
    <xf borderId="95" fillId="0" fontId="2" numFmtId="166" xfId="0" applyAlignment="1" applyBorder="1" applyFont="1" applyNumberFormat="1">
      <alignment horizontal="center" vertical="center"/>
    </xf>
    <xf borderId="96" fillId="0" fontId="2" numFmtId="166" xfId="0" applyAlignment="1" applyBorder="1" applyFont="1" applyNumberFormat="1">
      <alignment horizontal="center" vertical="center"/>
    </xf>
    <xf borderId="97" fillId="0" fontId="2" numFmtId="166" xfId="0" applyAlignment="1" applyBorder="1" applyFont="1" applyNumberFormat="1">
      <alignment horizontal="center" vertical="center"/>
    </xf>
    <xf borderId="0" fillId="0" fontId="4" numFmtId="2" xfId="0" applyAlignment="1" applyFont="1" applyNumberFormat="1">
      <alignment horizontal="center"/>
    </xf>
    <xf borderId="98" fillId="0" fontId="2" numFmtId="166" xfId="0" applyAlignment="1" applyBorder="1" applyFont="1" applyNumberFormat="1">
      <alignment horizontal="center" vertical="center"/>
    </xf>
    <xf borderId="30" fillId="0" fontId="26" numFmtId="0" xfId="0" applyAlignment="1" applyBorder="1" applyFont="1">
      <alignment horizontal="center"/>
    </xf>
    <xf borderId="99" fillId="11" fontId="17" numFmtId="166" xfId="0" applyAlignment="1" applyBorder="1" applyFont="1" applyNumberFormat="1">
      <alignment horizontal="center" vertical="center"/>
    </xf>
    <xf borderId="100" fillId="10" fontId="17" numFmtId="166" xfId="0" applyAlignment="1" applyBorder="1" applyFont="1" applyNumberFormat="1">
      <alignment horizontal="center" vertical="center"/>
    </xf>
    <xf borderId="61" fillId="13" fontId="2" numFmtId="166" xfId="0" applyAlignment="1" applyBorder="1" applyFont="1" applyNumberFormat="1">
      <alignment horizontal="center" vertical="center"/>
    </xf>
    <xf borderId="50" fillId="11" fontId="16" numFmtId="166" xfId="0" applyAlignment="1" applyBorder="1" applyFont="1" applyNumberFormat="1">
      <alignment horizontal="center" vertical="center"/>
    </xf>
    <xf borderId="101" fillId="0" fontId="6" numFmtId="0" xfId="0" applyBorder="1" applyFont="1"/>
    <xf borderId="102" fillId="0" fontId="6" numFmtId="0" xfId="0" applyBorder="1" applyFont="1"/>
    <xf borderId="16" fillId="0" fontId="3" numFmtId="0" xfId="0" applyAlignment="1" applyBorder="1" applyFont="1">
      <alignment horizontal="center"/>
    </xf>
    <xf borderId="103" fillId="0" fontId="21" numFmtId="0" xfId="0" applyAlignment="1" applyBorder="1" applyFont="1">
      <alignment horizontal="center"/>
    </xf>
    <xf borderId="104" fillId="0" fontId="20" numFmtId="0" xfId="0" applyAlignment="1" applyBorder="1" applyFont="1">
      <alignment horizontal="center"/>
    </xf>
    <xf borderId="105" fillId="0" fontId="20" numFmtId="0" xfId="0" applyAlignment="1" applyBorder="1" applyFont="1">
      <alignment horizontal="center"/>
    </xf>
    <xf quotePrefix="1" borderId="19" fillId="3" fontId="12" numFmtId="0" xfId="0" applyAlignment="1" applyBorder="1" applyFont="1">
      <alignment vertical="center"/>
    </xf>
    <xf borderId="106" fillId="0" fontId="3" numFmtId="0" xfId="0" applyAlignment="1" applyBorder="1" applyFont="1">
      <alignment horizontal="center"/>
    </xf>
    <xf borderId="107" fillId="0" fontId="2" numFmtId="164" xfId="0" applyAlignment="1" applyBorder="1" applyFont="1" applyNumberFormat="1">
      <alignment horizontal="center"/>
    </xf>
    <xf borderId="108" fillId="0" fontId="3" numFmtId="0" xfId="0" applyAlignment="1" applyBorder="1" applyFont="1">
      <alignment horizontal="center"/>
    </xf>
    <xf borderId="109" fillId="0" fontId="2" numFmtId="164" xfId="0" applyAlignment="1" applyBorder="1" applyFont="1" applyNumberFormat="1">
      <alignment horizontal="center"/>
    </xf>
    <xf borderId="110" fillId="0" fontId="2" numFmtId="166" xfId="0" applyAlignment="1" applyBorder="1" applyFont="1" applyNumberFormat="1">
      <alignment horizontal="center" vertical="center"/>
    </xf>
    <xf borderId="111" fillId="0" fontId="3" numFmtId="0" xfId="0" applyAlignment="1" applyBorder="1" applyFont="1">
      <alignment horizontal="center"/>
    </xf>
    <xf borderId="112" fillId="0" fontId="2" numFmtId="164" xfId="0" applyAlignment="1" applyBorder="1" applyFont="1" applyNumberFormat="1">
      <alignment horizontal="center"/>
    </xf>
    <xf borderId="50" fillId="13" fontId="27" numFmtId="166" xfId="0" applyAlignment="1" applyBorder="1" applyFont="1" applyNumberFormat="1">
      <alignment horizontal="center" vertical="center"/>
    </xf>
    <xf borderId="113" fillId="8" fontId="17" numFmtId="166" xfId="0" applyAlignment="1" applyBorder="1" applyFont="1" applyNumberFormat="1">
      <alignment horizontal="center" vertical="center"/>
    </xf>
    <xf borderId="88" fillId="8" fontId="17" numFmtId="166" xfId="0" applyAlignment="1" applyBorder="1" applyFont="1" applyNumberFormat="1">
      <alignment horizontal="center" vertical="center"/>
    </xf>
    <xf borderId="114" fillId="0" fontId="13" numFmtId="0" xfId="0" applyBorder="1" applyFont="1"/>
    <xf borderId="115" fillId="0" fontId="13" numFmtId="164" xfId="0" applyAlignment="1" applyBorder="1" applyFont="1" applyNumberFormat="1">
      <alignment horizontal="center"/>
    </xf>
    <xf borderId="61" fillId="8" fontId="17" numFmtId="166" xfId="0" applyAlignment="1" applyBorder="1" applyFont="1" applyNumberFormat="1">
      <alignment horizontal="center" vertical="center"/>
    </xf>
    <xf borderId="61" fillId="14" fontId="17" numFmtId="166" xfId="0" applyAlignment="1" applyBorder="1" applyFont="1" applyNumberFormat="1">
      <alignment horizontal="center" vertical="center"/>
    </xf>
    <xf borderId="103" fillId="0" fontId="3" numFmtId="0" xfId="0" applyAlignment="1" applyBorder="1" applyFont="1">
      <alignment horizontal="center"/>
    </xf>
    <xf borderId="116" fillId="9" fontId="2" numFmtId="14" xfId="0" applyBorder="1" applyFont="1" applyNumberFormat="1"/>
    <xf borderId="116" fillId="9" fontId="2" numFmtId="164" xfId="0" applyAlignment="1" applyBorder="1" applyFont="1" applyNumberFormat="1">
      <alignment horizontal="center"/>
    </xf>
    <xf borderId="117" fillId="9" fontId="2" numFmtId="0" xfId="0" applyAlignment="1" applyBorder="1" applyFont="1">
      <alignment horizontal="center"/>
    </xf>
    <xf borderId="63" fillId="0" fontId="3" numFmtId="0" xfId="0" applyAlignment="1" applyBorder="1" applyFont="1">
      <alignment horizontal="right"/>
    </xf>
    <xf borderId="118" fillId="0" fontId="13" numFmtId="0" xfId="0" applyAlignment="1" applyBorder="1" applyFont="1">
      <alignment horizontal="center" vertical="top"/>
    </xf>
    <xf borderId="119" fillId="0" fontId="6" numFmtId="0" xfId="0" applyBorder="1" applyFont="1"/>
    <xf borderId="120" fillId="0" fontId="6" numFmtId="0" xfId="0" applyBorder="1" applyFont="1"/>
    <xf borderId="118" fillId="0" fontId="1" numFmtId="0" xfId="0" applyAlignment="1" applyBorder="1" applyFont="1">
      <alignment horizontal="left" shrinkToFit="0" vertical="top" wrapText="1"/>
    </xf>
    <xf borderId="121" fillId="0" fontId="6" numFmtId="0" xfId="0" applyBorder="1" applyFont="1"/>
    <xf borderId="122" fillId="0" fontId="6" numFmtId="0" xfId="0" applyBorder="1" applyFont="1"/>
    <xf borderId="123" fillId="0" fontId="6" numFmtId="0" xfId="0" applyBorder="1" applyFont="1"/>
    <xf borderId="124" fillId="0" fontId="6" numFmtId="0" xfId="0" applyBorder="1" applyFont="1"/>
    <xf borderId="125" fillId="0" fontId="6" numFmtId="0" xfId="0" applyBorder="1" applyFont="1"/>
    <xf borderId="0" fillId="0" fontId="1" numFmtId="0" xfId="0" applyAlignment="1" applyFont="1">
      <alignment shrinkToFit="0" vertical="top" wrapText="1"/>
    </xf>
    <xf borderId="126" fillId="4" fontId="13" numFmtId="0" xfId="0" applyAlignment="1" applyBorder="1" applyFont="1">
      <alignment horizontal="center"/>
    </xf>
    <xf borderId="127" fillId="0" fontId="6" numFmtId="0" xfId="0" applyBorder="1" applyFont="1"/>
    <xf borderId="5" fillId="4" fontId="13" numFmtId="0" xfId="0" applyAlignment="1" applyBorder="1" applyFont="1">
      <alignment horizontal="center"/>
    </xf>
    <xf borderId="128" fillId="4" fontId="13" numFmtId="0" xfId="0" applyAlignment="1" applyBorder="1" applyFont="1">
      <alignment horizontal="center"/>
    </xf>
    <xf borderId="129" fillId="0" fontId="6" numFmtId="0" xfId="0" applyBorder="1" applyFont="1"/>
    <xf borderId="130" fillId="6" fontId="16" numFmtId="0" xfId="0" applyAlignment="1" applyBorder="1" applyFont="1">
      <alignment horizontal="center"/>
    </xf>
    <xf borderId="28" fillId="0" fontId="3" numFmtId="0" xfId="0" applyAlignment="1" applyBorder="1" applyFont="1">
      <alignment horizontal="center" vertical="center"/>
    </xf>
    <xf borderId="130" fillId="8" fontId="16" numFmtId="0" xfId="0" applyAlignment="1" applyBorder="1" applyFont="1">
      <alignment horizontal="center" vertical="center"/>
    </xf>
    <xf borderId="130" fillId="10" fontId="3" numFmtId="0" xfId="0" applyAlignment="1" applyBorder="1" applyFont="1">
      <alignment horizontal="center"/>
    </xf>
    <xf borderId="28" fillId="0" fontId="3" numFmtId="0" xfId="0" applyAlignment="1" applyBorder="1" applyFont="1">
      <alignment horizontal="center"/>
    </xf>
    <xf borderId="131" fillId="14" fontId="16" numFmtId="0" xfId="0" applyAlignment="1" applyBorder="1" applyFont="1">
      <alignment horizontal="center" vertical="center"/>
    </xf>
    <xf borderId="39" fillId="0" fontId="3" numFmtId="0" xfId="0" applyAlignment="1" applyBorder="1" applyFont="1">
      <alignment horizontal="center" vertical="center"/>
    </xf>
    <xf borderId="132" fillId="0" fontId="6" numFmtId="0" xfId="0" applyBorder="1" applyFont="1"/>
    <xf borderId="130" fillId="15" fontId="3" numFmtId="0" xfId="0" applyAlignment="1" applyBorder="1" applyFont="1">
      <alignment horizontal="center"/>
    </xf>
    <xf borderId="133" fillId="0" fontId="6" numFmtId="0" xfId="0" applyBorder="1" applyFont="1"/>
    <xf borderId="131" fillId="11" fontId="16" numFmtId="0" xfId="0" applyAlignment="1" applyBorder="1" applyFont="1">
      <alignment horizontal="center" vertical="center"/>
    </xf>
    <xf borderId="28" fillId="0" fontId="26" numFmtId="0" xfId="0" applyAlignment="1" applyBorder="1" applyFont="1">
      <alignment horizontal="center"/>
    </xf>
    <xf borderId="100" fillId="10" fontId="2" numFmtId="166" xfId="0" applyAlignment="1" applyBorder="1" applyFont="1" applyNumberFormat="1">
      <alignment horizontal="center" vertical="center"/>
    </xf>
    <xf borderId="55" fillId="0" fontId="3" numFmtId="0" xfId="0" applyAlignment="1" applyBorder="1" applyFont="1">
      <alignment horizontal="center"/>
    </xf>
    <xf borderId="134" fillId="0" fontId="6" numFmtId="0" xfId="0" applyBorder="1" applyFont="1"/>
    <xf borderId="123" fillId="0" fontId="3" numFmtId="0" xfId="0" applyAlignment="1" applyBorder="1" applyFont="1">
      <alignment horizontal="center"/>
    </xf>
    <xf borderId="0" fillId="0" fontId="28" numFmtId="0" xfId="0" applyAlignment="1" applyFont="1">
      <alignment horizontal="right" vertical="center"/>
    </xf>
    <xf borderId="135" fillId="4" fontId="13" numFmtId="0" xfId="0" applyAlignment="1" applyBorder="1" applyFont="1">
      <alignment horizontal="center"/>
    </xf>
    <xf borderId="4" fillId="4" fontId="13" numFmtId="0" xfId="0" applyAlignment="1" applyBorder="1" applyFont="1">
      <alignment horizontal="center"/>
    </xf>
    <xf borderId="136" fillId="0" fontId="6" numFmtId="0" xfId="0" applyBorder="1" applyFont="1"/>
    <xf borderId="37" fillId="5" fontId="17" numFmtId="166" xfId="0" applyAlignment="1" applyBorder="1" applyFont="1" applyNumberFormat="1">
      <alignment horizontal="center" vertical="center"/>
    </xf>
    <xf borderId="137" fillId="10" fontId="2" numFmtId="166" xfId="0" applyAlignment="1" applyBorder="1" applyFont="1" applyNumberFormat="1">
      <alignment horizontal="center" vertical="center"/>
    </xf>
    <xf borderId="138" fillId="0" fontId="6" numFmtId="0" xfId="0" applyBorder="1" applyFont="1"/>
    <xf borderId="139" fillId="22" fontId="2" numFmtId="166" xfId="0" applyAlignment="1" applyBorder="1" applyFill="1" applyFont="1" applyNumberFormat="1">
      <alignment horizontal="center" vertical="center"/>
    </xf>
    <xf borderId="140" fillId="22" fontId="2" numFmtId="166" xfId="0" applyAlignment="1" applyBorder="1" applyFont="1" applyNumberFormat="1">
      <alignment horizontal="center" vertical="center"/>
    </xf>
    <xf borderId="141" fillId="22" fontId="2" numFmtId="166" xfId="0" applyAlignment="1" applyBorder="1" applyFont="1" applyNumberFormat="1">
      <alignment horizontal="center" vertical="center"/>
    </xf>
    <xf borderId="142" fillId="22" fontId="2" numFmtId="166" xfId="0" applyAlignment="1" applyBorder="1" applyFont="1" applyNumberFormat="1">
      <alignment horizontal="center" vertical="center"/>
    </xf>
    <xf borderId="143" fillId="0" fontId="6" numFmtId="0" xfId="0" applyBorder="1" applyFont="1"/>
    <xf borderId="144" fillId="6" fontId="16" numFmtId="166" xfId="0" applyAlignment="1" applyBorder="1" applyFont="1" applyNumberFormat="1">
      <alignment horizontal="center" vertical="center"/>
    </xf>
    <xf borderId="0" fillId="0" fontId="2" numFmtId="166" xfId="0" applyAlignment="1" applyFont="1" applyNumberFormat="1">
      <alignment horizontal="center" vertical="center"/>
    </xf>
    <xf borderId="145" fillId="0" fontId="2" numFmtId="166" xfId="0" applyAlignment="1" applyBorder="1" applyFont="1" applyNumberFormat="1">
      <alignment horizontal="center" vertical="center"/>
    </xf>
    <xf borderId="146" fillId="0" fontId="2" numFmtId="166" xfId="0" applyAlignment="1" applyBorder="1" applyFont="1" applyNumberFormat="1">
      <alignment horizontal="center" vertical="center"/>
    </xf>
    <xf borderId="94" fillId="23" fontId="17" numFmtId="166" xfId="0" applyAlignment="1" applyBorder="1" applyFill="1" applyFont="1" applyNumberFormat="1">
      <alignment horizontal="center" vertical="center"/>
    </xf>
    <xf borderId="147" fillId="0" fontId="2" numFmtId="166" xfId="0" applyAlignment="1" applyBorder="1" applyFont="1" applyNumberFormat="1">
      <alignment horizontal="center" vertical="center"/>
    </xf>
    <xf borderId="33" fillId="23" fontId="17" numFmtId="166" xfId="0" applyAlignment="1" applyBorder="1" applyFont="1" applyNumberFormat="1">
      <alignment horizontal="center" vertical="center"/>
    </xf>
    <xf borderId="37" fillId="23" fontId="17" numFmtId="166" xfId="0" applyAlignment="1" applyBorder="1" applyFont="1" applyNumberFormat="1">
      <alignment horizontal="center" vertical="center"/>
    </xf>
    <xf borderId="37" fillId="13" fontId="2" numFmtId="166" xfId="0" applyAlignment="1" applyBorder="1" applyFont="1" applyNumberFormat="1">
      <alignment horizontal="center" vertical="center"/>
    </xf>
    <xf borderId="148" fillId="0" fontId="2" numFmtId="166" xfId="0" applyAlignment="1" applyBorder="1" applyFont="1" applyNumberFormat="1">
      <alignment horizontal="center" vertical="center"/>
    </xf>
    <xf borderId="33" fillId="13" fontId="27" numFmtId="166" xfId="0" applyAlignment="1" applyBorder="1" applyFont="1" applyNumberFormat="1">
      <alignment horizontal="center" vertical="center"/>
    </xf>
    <xf borderId="0" fillId="0" fontId="8" numFmtId="0" xfId="0" applyAlignment="1" applyFont="1">
      <alignment horizontal="center" vertical="center"/>
    </xf>
    <xf borderId="58" fillId="0" fontId="10" numFmtId="0" xfId="0" applyAlignment="1" applyBorder="1" applyFont="1">
      <alignment horizontal="center"/>
    </xf>
    <xf borderId="2" fillId="4" fontId="13" numFmtId="0" xfId="0" applyAlignment="1" applyBorder="1" applyFont="1">
      <alignment horizontal="center"/>
    </xf>
    <xf borderId="130" fillId="6" fontId="29" numFmtId="0" xfId="0" applyAlignment="1" applyBorder="1" applyFont="1">
      <alignment horizontal="center"/>
    </xf>
    <xf borderId="29" fillId="0" fontId="4" numFmtId="0" xfId="0" applyAlignment="1" applyBorder="1" applyFont="1">
      <alignment horizontal="center"/>
    </xf>
    <xf borderId="30" fillId="0" fontId="4" numFmtId="0" xfId="0" applyAlignment="1" applyBorder="1" applyFont="1">
      <alignment horizontal="center" vertical="center"/>
    </xf>
    <xf borderId="27" fillId="0" fontId="4" numFmtId="14" xfId="0" applyAlignment="1" applyBorder="1" applyFont="1" applyNumberFormat="1">
      <alignment horizontal="center"/>
    </xf>
    <xf borderId="130" fillId="8" fontId="29" numFmtId="0" xfId="0" applyAlignment="1" applyBorder="1" applyFont="1">
      <alignment horizontal="center" vertical="center"/>
    </xf>
    <xf borderId="29" fillId="0" fontId="4" numFmtId="0" xfId="0" applyAlignment="1" applyBorder="1" applyFont="1">
      <alignment horizontal="center" vertical="center"/>
    </xf>
    <xf borderId="130" fillId="10" fontId="4" numFmtId="0" xfId="0" applyAlignment="1" applyBorder="1" applyFont="1">
      <alignment horizontal="center"/>
    </xf>
    <xf borderId="30" fillId="0" fontId="4" numFmtId="0" xfId="0" applyAlignment="1" applyBorder="1" applyFont="1">
      <alignment horizontal="center"/>
    </xf>
    <xf borderId="130" fillId="14" fontId="29" numFmtId="0" xfId="0" applyAlignment="1" applyBorder="1" applyFont="1">
      <alignment horizontal="center" vertical="center"/>
    </xf>
    <xf borderId="30" fillId="0" fontId="4" numFmtId="0" xfId="0" applyAlignment="1" applyBorder="1" applyFont="1">
      <alignment vertical="center"/>
    </xf>
    <xf borderId="27" fillId="0" fontId="4" numFmtId="0" xfId="0" applyAlignment="1" applyBorder="1" applyFont="1">
      <alignment horizontal="center" shrinkToFit="0" vertical="center" wrapText="1"/>
    </xf>
    <xf borderId="33" fillId="22" fontId="2" numFmtId="166" xfId="0" applyAlignment="1" applyBorder="1" applyFont="1" applyNumberFormat="1">
      <alignment horizontal="center" vertical="center"/>
    </xf>
    <xf borderId="50" fillId="22" fontId="2" numFmtId="166" xfId="0" applyAlignment="1" applyBorder="1" applyFont="1" applyNumberFormat="1">
      <alignment horizontal="center" vertical="center"/>
    </xf>
    <xf borderId="149" fillId="0" fontId="2" numFmtId="166" xfId="0" applyAlignment="1" applyBorder="1" applyFont="1" applyNumberFormat="1">
      <alignment horizontal="center" vertical="center"/>
    </xf>
    <xf borderId="130" fillId="23" fontId="29" numFmtId="0" xfId="0" applyAlignment="1" applyBorder="1" applyFont="1">
      <alignment horizontal="center" vertical="center"/>
    </xf>
    <xf borderId="27" fillId="0" fontId="4" numFmtId="0" xfId="0" applyAlignment="1" applyBorder="1" applyFont="1">
      <alignment horizontal="center" shrinkToFit="0" wrapText="1"/>
    </xf>
    <xf borderId="94" fillId="23" fontId="16" numFmtId="166" xfId="0" applyAlignment="1" applyBorder="1" applyFont="1" applyNumberFormat="1">
      <alignment horizontal="center" vertical="center"/>
    </xf>
    <xf borderId="130" fillId="22" fontId="4" numFmtId="0" xfId="0" applyAlignment="1" applyBorder="1" applyFont="1">
      <alignment horizontal="center"/>
    </xf>
    <xf borderId="150" fillId="0" fontId="6" numFmtId="0" xfId="0" applyBorder="1" applyFont="1"/>
    <xf borderId="70" fillId="0" fontId="4" numFmtId="0" xfId="0" applyAlignment="1" applyBorder="1" applyFont="1">
      <alignment horizontal="center"/>
    </xf>
    <xf borderId="69" fillId="0" fontId="4" numFmtId="0" xfId="0" applyBorder="1" applyFont="1"/>
    <xf borderId="33" fillId="23" fontId="16" numFmtId="166" xfId="0" applyAlignment="1" applyBorder="1" applyFont="1" applyNumberFormat="1">
      <alignment horizontal="center" vertical="center"/>
    </xf>
    <xf borderId="130" fillId="15" fontId="4" numFmtId="0" xfId="0" applyAlignment="1" applyBorder="1" applyFont="1">
      <alignment horizontal="center"/>
    </xf>
    <xf borderId="27" fillId="0" fontId="4" numFmtId="16" xfId="0" applyAlignment="1" applyBorder="1" applyFont="1" applyNumberFormat="1">
      <alignment horizontal="center"/>
    </xf>
    <xf borderId="131" fillId="11" fontId="29" numFmtId="0" xfId="0" applyAlignment="1" applyBorder="1" applyFont="1">
      <alignment horizontal="center" vertical="center"/>
    </xf>
    <xf borderId="40" fillId="0" fontId="4" numFmtId="0" xfId="0" applyAlignment="1" applyBorder="1" applyFont="1">
      <alignment horizontal="center" vertical="center"/>
    </xf>
    <xf borderId="90" fillId="11" fontId="16" numFmtId="166" xfId="0" applyAlignment="1" applyBorder="1" applyFont="1" applyNumberFormat="1">
      <alignment horizontal="center" vertical="center"/>
    </xf>
    <xf borderId="9" fillId="0" fontId="4" numFmtId="0" xfId="0" applyAlignment="1" applyBorder="1" applyFont="1">
      <alignment horizontal="center"/>
    </xf>
    <xf borderId="11" fillId="0" fontId="4" numFmtId="14" xfId="0" applyAlignment="1" applyBorder="1" applyFont="1" applyNumberFormat="1">
      <alignment horizontal="center"/>
    </xf>
    <xf borderId="16" fillId="0" fontId="30" numFmtId="0" xfId="0" applyAlignment="1" applyBorder="1" applyFont="1">
      <alignment horizontal="center"/>
    </xf>
    <xf borderId="63" fillId="0" fontId="2" numFmtId="14" xfId="0" applyAlignment="1" applyBorder="1" applyFont="1" applyNumberFormat="1">
      <alignment horizontal="center"/>
    </xf>
    <xf borderId="60" fillId="0" fontId="2" numFmtId="14" xfId="0" applyAlignment="1" applyBorder="1" applyFont="1" applyNumberFormat="1">
      <alignment horizontal="center"/>
    </xf>
    <xf borderId="62" fillId="0" fontId="2" numFmtId="14" xfId="0" applyAlignment="1" applyBorder="1" applyFont="1" applyNumberFormat="1">
      <alignment horizontal="center"/>
    </xf>
    <xf borderId="43" fillId="0" fontId="4" numFmtId="0" xfId="0" applyAlignment="1" applyBorder="1" applyFont="1">
      <alignment horizontal="center"/>
    </xf>
    <xf borderId="1" fillId="2" fontId="31" numFmtId="0" xfId="0" applyBorder="1" applyFont="1"/>
    <xf borderId="0" fillId="0" fontId="32" numFmtId="0" xfId="0" applyFont="1"/>
    <xf borderId="60" fillId="0" fontId="33" numFmtId="0" xfId="0" applyAlignment="1" applyBorder="1" applyFont="1">
      <alignment horizontal="center" readingOrder="0"/>
    </xf>
    <xf borderId="60" fillId="0" fontId="34" numFmtId="0" xfId="0" applyAlignment="1" applyBorder="1" applyFont="1">
      <alignment horizontal="center"/>
    </xf>
    <xf quotePrefix="1" borderId="60" fillId="0" fontId="34" numFmtId="0" xfId="0" applyAlignment="1" applyBorder="1" applyFont="1">
      <alignment horizontal="center"/>
    </xf>
    <xf borderId="0" fillId="0" fontId="33" numFmtId="0" xfId="0" applyAlignment="1" applyFont="1">
      <alignment horizontal="center"/>
    </xf>
    <xf borderId="1" fillId="2" fontId="31" numFmtId="0" xfId="0" applyAlignment="1" applyBorder="1" applyFont="1">
      <alignment horizontal="right"/>
    </xf>
    <xf borderId="6" fillId="0" fontId="31" numFmtId="0" xfId="0" applyAlignment="1" applyBorder="1" applyFont="1">
      <alignment horizontal="center"/>
    </xf>
    <xf borderId="1" fillId="2" fontId="35" numFmtId="0" xfId="0" applyBorder="1" applyFont="1"/>
    <xf borderId="1" fillId="2" fontId="31" numFmtId="0" xfId="0" applyAlignment="1" applyBorder="1" applyFont="1">
      <alignment horizontal="right" readingOrder="0"/>
    </xf>
    <xf borderId="6" fillId="0" fontId="31" numFmtId="0" xfId="0" applyAlignment="1" applyBorder="1" applyFont="1">
      <alignment horizontal="center" readingOrder="0"/>
    </xf>
    <xf borderId="60" fillId="0" fontId="33" numFmtId="0" xfId="0" applyBorder="1" applyFont="1"/>
    <xf borderId="60" fillId="0" fontId="33" numFmtId="2" xfId="0" applyBorder="1" applyFont="1" applyNumberFormat="1"/>
    <xf borderId="60" fillId="0" fontId="33" numFmtId="2" xfId="0" applyAlignment="1" applyBorder="1" applyFont="1" applyNumberFormat="1">
      <alignment horizontal="center"/>
    </xf>
    <xf borderId="0" fillId="0" fontId="1" numFmtId="168" xfId="0" applyFont="1" applyNumberFormat="1"/>
    <xf borderId="60" fillId="0" fontId="33" numFmtId="164" xfId="0" applyAlignment="1" applyBorder="1" applyFont="1" applyNumberFormat="1">
      <alignment horizontal="center" readingOrder="0"/>
    </xf>
    <xf borderId="60" fillId="0" fontId="33" numFmtId="164" xfId="0" applyBorder="1" applyFont="1" applyNumberFormat="1"/>
    <xf borderId="0" fillId="0" fontId="36" numFmtId="0" xfId="0" applyAlignment="1" applyFont="1">
      <alignment horizontal="left" vertical="center"/>
    </xf>
    <xf borderId="0" fillId="0" fontId="37" numFmtId="0" xfId="0" applyAlignment="1" applyFont="1">
      <alignment horizontal="left" vertical="center"/>
    </xf>
    <xf borderId="13" fillId="0" fontId="38" numFmtId="0" xfId="0" applyAlignment="1" applyBorder="1" applyFont="1">
      <alignment horizontal="center"/>
    </xf>
    <xf borderId="0" fillId="0" fontId="31" numFmtId="0" xfId="0" applyFont="1"/>
    <xf borderId="0" fillId="0" fontId="31" numFmtId="0" xfId="0" applyAlignment="1" applyFont="1">
      <alignment horizontal="center"/>
    </xf>
    <xf borderId="0" fillId="0" fontId="39" numFmtId="0" xfId="0" applyAlignment="1" applyFont="1">
      <alignment vertical="center"/>
    </xf>
    <xf borderId="16" fillId="0" fontId="40" numFmtId="0" xfId="0" applyAlignment="1" applyBorder="1" applyFont="1">
      <alignment horizontal="center"/>
    </xf>
    <xf quotePrefix="1" borderId="19" fillId="3" fontId="41" numFmtId="0" xfId="0" applyBorder="1" applyFont="1"/>
    <xf borderId="16" fillId="0" fontId="40" numFmtId="0" xfId="0" applyAlignment="1" applyBorder="1" applyFont="1">
      <alignment horizontal="center" vertical="center"/>
    </xf>
    <xf borderId="126" fillId="4" fontId="34" numFmtId="0" xfId="0" applyAlignment="1" applyBorder="1" applyFont="1">
      <alignment horizontal="center"/>
    </xf>
    <xf borderId="5" fillId="4" fontId="34" numFmtId="0" xfId="0" applyAlignment="1" applyBorder="1" applyFont="1">
      <alignment horizontal="center"/>
    </xf>
    <xf borderId="135" fillId="4" fontId="34" numFmtId="0" xfId="0" applyAlignment="1" applyBorder="1" applyFont="1">
      <alignment horizontal="center"/>
    </xf>
    <xf borderId="4" fillId="4" fontId="34" numFmtId="0" xfId="0" applyAlignment="1" applyBorder="1" applyFont="1">
      <alignment horizontal="center"/>
    </xf>
    <xf borderId="27" fillId="0" fontId="42" numFmtId="0" xfId="0" applyAlignment="1" applyBorder="1" applyFont="1">
      <alignment horizontal="center" readingOrder="0"/>
    </xf>
    <xf borderId="151" fillId="0" fontId="6" numFmtId="0" xfId="0" applyBorder="1" applyFont="1"/>
    <xf borderId="24" fillId="5" fontId="43" numFmtId="165" xfId="0" applyAlignment="1" applyBorder="1" applyFont="1" applyNumberFormat="1">
      <alignment horizontal="center" vertical="center"/>
    </xf>
    <xf borderId="0" fillId="0" fontId="44" numFmtId="0" xfId="0" applyAlignment="1" applyFont="1">
      <alignment vertical="center"/>
    </xf>
    <xf borderId="0" fillId="0" fontId="44" numFmtId="0" xfId="0" applyFont="1"/>
    <xf borderId="0" fillId="0" fontId="12" numFmtId="0" xfId="0" applyFont="1"/>
    <xf borderId="130" fillId="6" fontId="45" numFmtId="0" xfId="0" applyAlignment="1" applyBorder="1" applyFont="1">
      <alignment horizontal="center" vertical="center"/>
    </xf>
    <xf borderId="29" fillId="0" fontId="46" numFmtId="0" xfId="0" applyAlignment="1" applyBorder="1" applyFont="1">
      <alignment horizontal="center" vertical="center"/>
    </xf>
    <xf borderId="28" fillId="0" fontId="46" numFmtId="0" xfId="0" applyAlignment="1" applyBorder="1" applyFont="1">
      <alignment horizontal="center" vertical="center"/>
    </xf>
    <xf borderId="27" fillId="0" fontId="46" numFmtId="14" xfId="0" applyAlignment="1" applyBorder="1" applyFont="1" applyNumberFormat="1">
      <alignment horizontal="center" vertical="center"/>
    </xf>
    <xf borderId="0" fillId="0" fontId="47" numFmtId="0" xfId="0" applyFont="1"/>
    <xf borderId="152" fillId="19" fontId="48" numFmtId="0" xfId="0" applyAlignment="1" applyBorder="1" applyFont="1">
      <alignment horizontal="center" shrinkToFit="0" vertical="center" wrapText="1"/>
    </xf>
    <xf borderId="153" fillId="19" fontId="48" numFmtId="0" xfId="0" applyAlignment="1" applyBorder="1" applyFont="1">
      <alignment horizontal="center" shrinkToFit="0" vertical="center" wrapText="1"/>
    </xf>
    <xf borderId="153" fillId="19" fontId="48" numFmtId="0" xfId="0" applyAlignment="1" applyBorder="1" applyFont="1">
      <alignment horizontal="center" readingOrder="0" shrinkToFit="0" vertical="center" wrapText="1"/>
    </xf>
    <xf borderId="31" fillId="7" fontId="49" numFmtId="0" xfId="0" applyAlignment="1" applyBorder="1" applyFont="1">
      <alignment horizontal="center" vertical="center"/>
    </xf>
    <xf borderId="1" fillId="7" fontId="49" numFmtId="0" xfId="0" applyAlignment="1" applyBorder="1" applyFont="1">
      <alignment horizontal="center" vertical="center"/>
    </xf>
    <xf borderId="32" fillId="7" fontId="49" numFmtId="0" xfId="0" applyAlignment="1" applyBorder="1" applyFont="1">
      <alignment horizontal="center" vertical="center"/>
    </xf>
    <xf borderId="0" fillId="0" fontId="50" numFmtId="0" xfId="0" applyAlignment="1" applyFont="1">
      <alignment vertical="center"/>
    </xf>
    <xf borderId="0" fillId="0" fontId="17" numFmtId="0" xfId="0" applyAlignment="1" applyFont="1">
      <alignment vertical="center"/>
    </xf>
    <xf borderId="130" fillId="24" fontId="45" numFmtId="0" xfId="0" applyAlignment="1" applyBorder="1" applyFill="1" applyFont="1">
      <alignment horizontal="center" vertical="center"/>
    </xf>
    <xf borderId="29" fillId="0" fontId="46" numFmtId="0" xfId="0" applyAlignment="1" applyBorder="1" applyFont="1">
      <alignment horizontal="center" shrinkToFit="0" vertical="center" wrapText="1"/>
    </xf>
    <xf borderId="27" fillId="0" fontId="46" numFmtId="0" xfId="0" applyAlignment="1" applyBorder="1" applyFont="1">
      <alignment horizontal="center" vertical="center"/>
    </xf>
    <xf borderId="0" fillId="0" fontId="51" numFmtId="0" xfId="0" applyAlignment="1" applyFont="1">
      <alignment vertical="center"/>
    </xf>
    <xf borderId="73" fillId="20" fontId="52" numFmtId="0" xfId="0" applyAlignment="1" applyBorder="1" applyFont="1">
      <alignment horizontal="center" shrinkToFit="0" vertical="center" wrapText="1"/>
    </xf>
    <xf borderId="74" fillId="20" fontId="52" numFmtId="0" xfId="0" applyAlignment="1" applyBorder="1" applyFont="1">
      <alignment horizontal="center" readingOrder="0" shrinkToFit="0" vertical="center" wrapText="1"/>
    </xf>
    <xf borderId="74" fillId="20" fontId="52" numFmtId="0" xfId="0" applyAlignment="1" applyBorder="1" applyFont="1">
      <alignment horizontal="center" shrinkToFit="0" vertical="center" wrapText="1"/>
    </xf>
    <xf borderId="0" fillId="0" fontId="53" numFmtId="2" xfId="0" applyAlignment="1" applyFont="1" applyNumberFormat="1">
      <alignment horizontal="center"/>
    </xf>
    <xf borderId="0" fillId="0" fontId="53" numFmtId="0" xfId="0" applyAlignment="1" applyFont="1">
      <alignment horizontal="center"/>
    </xf>
    <xf borderId="33" fillId="0" fontId="54" numFmtId="166" xfId="0" applyAlignment="1" applyBorder="1" applyFont="1" applyNumberFormat="1">
      <alignment horizontal="center" vertical="center"/>
    </xf>
    <xf borderId="33" fillId="9" fontId="50" numFmtId="166" xfId="0" applyAlignment="1" applyBorder="1" applyFont="1" applyNumberFormat="1">
      <alignment horizontal="center" vertical="center"/>
    </xf>
    <xf borderId="34" fillId="0" fontId="50" numFmtId="166" xfId="0" applyAlignment="1" applyBorder="1" applyFont="1" applyNumberFormat="1">
      <alignment horizontal="center" vertical="center"/>
    </xf>
    <xf borderId="37" fillId="10" fontId="50" numFmtId="166" xfId="0" applyAlignment="1" applyBorder="1" applyFont="1" applyNumberFormat="1">
      <alignment horizontal="center" vertical="center"/>
    </xf>
    <xf borderId="33" fillId="10" fontId="50" numFmtId="166" xfId="0" applyAlignment="1" applyBorder="1" applyFont="1" applyNumberFormat="1">
      <alignment horizontal="center" vertical="center"/>
    </xf>
    <xf borderId="33" fillId="11" fontId="50" numFmtId="166" xfId="0" applyAlignment="1" applyBorder="1" applyFont="1" applyNumberFormat="1">
      <alignment horizontal="center" vertical="center"/>
    </xf>
    <xf borderId="33" fillId="0" fontId="50" numFmtId="166" xfId="0" applyAlignment="1" applyBorder="1" applyFont="1" applyNumberFormat="1">
      <alignment horizontal="center" vertical="center"/>
    </xf>
    <xf borderId="33" fillId="0" fontId="55" numFmtId="166" xfId="0" applyAlignment="1" applyBorder="1" applyFont="1" applyNumberFormat="1">
      <alignment horizontal="center" vertical="center"/>
    </xf>
    <xf borderId="0" fillId="0" fontId="50" numFmtId="0" xfId="0" applyFont="1"/>
    <xf borderId="0" fillId="0" fontId="17" numFmtId="0" xfId="0" applyFont="1"/>
    <xf borderId="130" fillId="23" fontId="45" numFmtId="0" xfId="0" applyAlignment="1" applyBorder="1" applyFont="1">
      <alignment horizontal="center" vertical="center"/>
    </xf>
    <xf borderId="0" fillId="0" fontId="51" numFmtId="0" xfId="0" applyFont="1"/>
    <xf borderId="73" fillId="20" fontId="56" numFmtId="0" xfId="0" applyAlignment="1" applyBorder="1" applyFont="1">
      <alignment horizontal="center" shrinkToFit="0" vertical="center" wrapText="1"/>
    </xf>
    <xf borderId="74" fillId="20" fontId="56" numFmtId="0" xfId="0" applyAlignment="1" applyBorder="1" applyFont="1">
      <alignment horizontal="center" shrinkToFit="0" vertical="center" wrapText="1"/>
    </xf>
    <xf borderId="37" fillId="5" fontId="49" numFmtId="166" xfId="0" applyAlignment="1" applyBorder="1" applyFont="1" applyNumberFormat="1">
      <alignment horizontal="center" vertical="center"/>
    </xf>
    <xf borderId="37" fillId="11" fontId="49" numFmtId="166" xfId="0" applyAlignment="1" applyBorder="1" applyFont="1" applyNumberFormat="1">
      <alignment horizontal="center" vertical="center"/>
    </xf>
    <xf borderId="35" fillId="0" fontId="54" numFmtId="166" xfId="0" applyAlignment="1" applyBorder="1" applyFont="1" applyNumberFormat="1">
      <alignment horizontal="center" vertical="center"/>
    </xf>
    <xf borderId="137" fillId="10" fontId="50" numFmtId="166" xfId="0" applyAlignment="1" applyBorder="1" applyFont="1" applyNumberFormat="1">
      <alignment horizontal="center" vertical="center"/>
    </xf>
    <xf borderId="89" fillId="10" fontId="50" numFmtId="166" xfId="0" applyAlignment="1" applyBorder="1" applyFont="1" applyNumberFormat="1">
      <alignment horizontal="center" vertical="center"/>
    </xf>
    <xf borderId="33" fillId="13" fontId="54" numFmtId="166" xfId="0" applyAlignment="1" applyBorder="1" applyFont="1" applyNumberFormat="1">
      <alignment horizontal="center" vertical="center"/>
    </xf>
    <xf borderId="33" fillId="25" fontId="49" numFmtId="166" xfId="0" applyAlignment="1" applyBorder="1" applyFill="1" applyFont="1" applyNumberFormat="1">
      <alignment horizontal="center" vertical="center"/>
    </xf>
    <xf borderId="33" fillId="13" fontId="50" numFmtId="166" xfId="0" applyAlignment="1" applyBorder="1" applyFont="1" applyNumberFormat="1">
      <alignment horizontal="center" vertical="center"/>
    </xf>
    <xf borderId="130" fillId="25" fontId="45" numFmtId="0" xfId="0" applyAlignment="1" applyBorder="1" applyFont="1">
      <alignment horizontal="center" vertical="center"/>
    </xf>
    <xf borderId="33" fillId="21" fontId="50" numFmtId="166" xfId="0" applyAlignment="1" applyBorder="1" applyFont="1" applyNumberFormat="1">
      <alignment horizontal="center" vertical="center"/>
    </xf>
    <xf borderId="36" fillId="0" fontId="54" numFmtId="166" xfId="0" applyAlignment="1" applyBorder="1" applyFont="1" applyNumberFormat="1">
      <alignment horizontal="center" vertical="center"/>
    </xf>
    <xf borderId="37" fillId="24" fontId="49" numFmtId="166" xfId="0" applyAlignment="1" applyBorder="1" applyFont="1" applyNumberFormat="1">
      <alignment horizontal="center" vertical="center"/>
    </xf>
    <xf borderId="33" fillId="24" fontId="49" numFmtId="166" xfId="0" applyAlignment="1" applyBorder="1" applyFont="1" applyNumberFormat="1">
      <alignment horizontal="center" vertical="center"/>
    </xf>
    <xf borderId="35" fillId="0" fontId="55" numFmtId="166" xfId="0" applyAlignment="1" applyBorder="1" applyFont="1" applyNumberFormat="1">
      <alignment horizontal="center" vertical="center"/>
    </xf>
    <xf borderId="88" fillId="0" fontId="50" numFmtId="166" xfId="0" applyAlignment="1" applyBorder="1" applyFont="1" applyNumberFormat="1">
      <alignment horizontal="center" vertical="center"/>
    </xf>
    <xf borderId="36" fillId="0" fontId="50" numFmtId="166" xfId="0" applyAlignment="1" applyBorder="1" applyFont="1" applyNumberFormat="1">
      <alignment horizontal="center" vertical="center"/>
    </xf>
    <xf borderId="130" fillId="10" fontId="46" numFmtId="0" xfId="0" applyAlignment="1" applyBorder="1" applyFont="1">
      <alignment horizontal="center" vertical="center"/>
    </xf>
    <xf borderId="79" fillId="20" fontId="56" numFmtId="0" xfId="0" applyAlignment="1" applyBorder="1" applyFont="1">
      <alignment horizontal="center" shrinkToFit="0" vertical="center" wrapText="1"/>
    </xf>
    <xf borderId="80" fillId="20" fontId="56" numFmtId="0" xfId="0" applyAlignment="1" applyBorder="1" applyFont="1">
      <alignment horizontal="center" shrinkToFit="0" vertical="center" wrapText="1"/>
    </xf>
    <xf borderId="19" fillId="6" fontId="49" numFmtId="166" xfId="0" applyAlignment="1" applyBorder="1" applyFont="1" applyNumberFormat="1">
      <alignment horizontal="center" vertical="center"/>
    </xf>
    <xf borderId="0" fillId="0" fontId="50" numFmtId="166" xfId="0" applyAlignment="1" applyFont="1" applyNumberFormat="1">
      <alignment horizontal="center" vertical="center"/>
    </xf>
    <xf borderId="145" fillId="0" fontId="50" numFmtId="166" xfId="0" applyAlignment="1" applyBorder="1" applyFont="1" applyNumberFormat="1">
      <alignment horizontal="center" vertical="center"/>
    </xf>
    <xf borderId="146" fillId="0" fontId="50" numFmtId="166" xfId="0" applyAlignment="1" applyBorder="1" applyFont="1" applyNumberFormat="1">
      <alignment horizontal="center" vertical="center"/>
    </xf>
    <xf borderId="42" fillId="0" fontId="50" numFmtId="166" xfId="0" applyAlignment="1" applyBorder="1" applyFont="1" applyNumberFormat="1">
      <alignment horizontal="center" vertical="center"/>
    </xf>
    <xf borderId="94" fillId="23" fontId="49" numFmtId="166" xfId="0" applyAlignment="1" applyBorder="1" applyFont="1" applyNumberFormat="1">
      <alignment horizontal="center" vertical="center"/>
    </xf>
    <xf borderId="33" fillId="14" fontId="49" numFmtId="166" xfId="0" applyAlignment="1" applyBorder="1" applyFont="1" applyNumberFormat="1">
      <alignment horizontal="center" vertical="center"/>
    </xf>
    <xf borderId="130" fillId="14" fontId="45" numFmtId="0" xfId="0" applyAlignment="1" applyBorder="1" applyFont="1">
      <alignment horizontal="center" vertical="center"/>
    </xf>
    <xf borderId="27" fillId="0" fontId="46" numFmtId="0" xfId="0" applyAlignment="1" applyBorder="1" applyFont="1">
      <alignment horizontal="center" shrinkToFit="0" vertical="center" wrapText="1"/>
    </xf>
    <xf borderId="74" fillId="26" fontId="52" numFmtId="0" xfId="0" applyAlignment="1" applyBorder="1" applyFill="1" applyFont="1">
      <alignment horizontal="center" readingOrder="0" shrinkToFit="0" vertical="center" wrapText="1"/>
    </xf>
    <xf borderId="74" fillId="26" fontId="52" numFmtId="0" xfId="0" applyAlignment="1" applyBorder="1" applyFont="1">
      <alignment horizontal="center" shrinkToFit="0" vertical="center" wrapText="1"/>
    </xf>
    <xf borderId="147" fillId="0" fontId="50" numFmtId="166" xfId="0" applyAlignment="1" applyBorder="1" applyFont="1" applyNumberFormat="1">
      <alignment horizontal="center" vertical="center"/>
    </xf>
    <xf borderId="95" fillId="0" fontId="50" numFmtId="166" xfId="0" applyAlignment="1" applyBorder="1" applyFont="1" applyNumberFormat="1">
      <alignment horizontal="center" vertical="center"/>
    </xf>
    <xf borderId="96" fillId="0" fontId="50" numFmtId="166" xfId="0" applyAlignment="1" applyBorder="1" applyFont="1" applyNumberFormat="1">
      <alignment horizontal="center" vertical="center"/>
    </xf>
    <xf borderId="97" fillId="0" fontId="50" numFmtId="166" xfId="0" applyAlignment="1" applyBorder="1" applyFont="1" applyNumberFormat="1">
      <alignment horizontal="center" vertical="center"/>
    </xf>
    <xf borderId="19" fillId="0" fontId="57" numFmtId="166" xfId="0" applyAlignment="1" applyBorder="1" applyFont="1" applyNumberFormat="1">
      <alignment horizontal="center" vertical="center"/>
    </xf>
    <xf borderId="33" fillId="23" fontId="49" numFmtId="166" xfId="0" applyAlignment="1" applyBorder="1" applyFont="1" applyNumberFormat="1">
      <alignment horizontal="center" vertical="center"/>
    </xf>
    <xf borderId="130" fillId="21" fontId="46" numFmtId="0" xfId="0" applyAlignment="1" applyBorder="1" applyFont="1">
      <alignment horizontal="center" vertical="center"/>
    </xf>
    <xf borderId="27" fillId="0" fontId="46" numFmtId="16" xfId="0" applyAlignment="1" applyBorder="1" applyFont="1" applyNumberFormat="1">
      <alignment horizontal="center" vertical="center"/>
    </xf>
    <xf borderId="61" fillId="10" fontId="50" numFmtId="166" xfId="0" applyAlignment="1" applyBorder="1" applyFont="1" applyNumberFormat="1">
      <alignment horizontal="center" vertical="center"/>
    </xf>
    <xf borderId="35" fillId="0" fontId="50" numFmtId="166" xfId="0" applyAlignment="1" applyBorder="1" applyFont="1" applyNumberFormat="1">
      <alignment horizontal="center" vertical="center"/>
    </xf>
    <xf borderId="98" fillId="0" fontId="50" numFmtId="166" xfId="0" applyAlignment="1" applyBorder="1" applyFont="1" applyNumberFormat="1">
      <alignment horizontal="center" vertical="center"/>
    </xf>
    <xf borderId="131" fillId="11" fontId="45" numFmtId="0" xfId="0" applyAlignment="1" applyBorder="1" applyFont="1">
      <alignment horizontal="center" vertical="center"/>
    </xf>
    <xf borderId="40" fillId="0" fontId="46" numFmtId="0" xfId="0" applyAlignment="1" applyBorder="1" applyFont="1">
      <alignment horizontal="center" vertical="center"/>
    </xf>
    <xf borderId="154" fillId="20" fontId="56" numFmtId="0" xfId="0" applyAlignment="1" applyBorder="1" applyFont="1">
      <alignment horizontal="center" shrinkToFit="0" vertical="center" wrapText="1"/>
    </xf>
    <xf borderId="155" fillId="20" fontId="56" numFmtId="0" xfId="0" applyAlignment="1" applyBorder="1" applyFont="1">
      <alignment horizontal="center" shrinkToFit="0" vertical="center" wrapText="1"/>
    </xf>
    <xf borderId="0" fillId="0" fontId="49" numFmtId="0" xfId="0" applyAlignment="1" applyFont="1">
      <alignment vertical="center"/>
    </xf>
    <xf borderId="0" fillId="0" fontId="58" numFmtId="0" xfId="0" applyFont="1"/>
    <xf borderId="27" fillId="0" fontId="51" numFmtId="0" xfId="0" applyAlignment="1" applyBorder="1" applyFont="1">
      <alignment horizontal="center" readingOrder="0"/>
    </xf>
    <xf borderId="0" fillId="0" fontId="51" numFmtId="0" xfId="0" applyAlignment="1" applyFont="1">
      <alignment horizontal="center"/>
    </xf>
    <xf borderId="60" fillId="27" fontId="53" numFmtId="0" xfId="0" applyAlignment="1" applyBorder="1" applyFill="1" applyFont="1">
      <alignment horizontal="center" readingOrder="0" vertical="center"/>
    </xf>
    <xf borderId="156" fillId="5" fontId="43" numFmtId="165" xfId="0" applyAlignment="1" applyBorder="1" applyFont="1" applyNumberFormat="1">
      <alignment horizontal="center" vertical="center"/>
    </xf>
    <xf borderId="157" fillId="0" fontId="6" numFmtId="0" xfId="0" applyBorder="1" applyFont="1"/>
    <xf borderId="158" fillId="0" fontId="6" numFmtId="0" xfId="0" applyBorder="1" applyFont="1"/>
    <xf borderId="60" fillId="19" fontId="53" numFmtId="0" xfId="0" applyAlignment="1" applyBorder="1" applyFont="1">
      <alignment horizontal="center" readingOrder="0" vertical="center"/>
    </xf>
    <xf borderId="60" fillId="19" fontId="31" numFmtId="0" xfId="0" applyAlignment="1" applyBorder="1" applyFont="1">
      <alignment horizontal="center" readingOrder="0" vertical="center"/>
    </xf>
    <xf borderId="0" fillId="0" fontId="39" numFmtId="0" xfId="0" applyFont="1"/>
    <xf borderId="99" fillId="11" fontId="49" numFmtId="166" xfId="0" applyAlignment="1" applyBorder="1" applyFont="1" applyNumberFormat="1">
      <alignment horizontal="center" vertical="center"/>
    </xf>
    <xf borderId="100" fillId="10" fontId="50" numFmtId="166" xfId="0" applyAlignment="1" applyBorder="1" applyFont="1" applyNumberFormat="1">
      <alignment horizontal="center" vertical="center"/>
    </xf>
    <xf borderId="19" fillId="13" fontId="57" numFmtId="166" xfId="0" applyAlignment="1" applyBorder="1" applyFont="1" applyNumberFormat="1">
      <alignment horizontal="center" vertical="center"/>
    </xf>
    <xf borderId="33" fillId="11" fontId="49" numFmtId="166" xfId="0" applyAlignment="1" applyBorder="1" applyFont="1" applyNumberFormat="1">
      <alignment horizontal="center" vertical="center"/>
    </xf>
    <xf borderId="61" fillId="13" fontId="50" numFmtId="166" xfId="0" applyAlignment="1" applyBorder="1" applyFont="1" applyNumberFormat="1">
      <alignment horizontal="center" vertical="center"/>
    </xf>
    <xf borderId="37" fillId="23" fontId="49" numFmtId="166" xfId="0" applyAlignment="1" applyBorder="1" applyFont="1" applyNumberFormat="1">
      <alignment horizontal="center" vertical="center"/>
    </xf>
    <xf borderId="149" fillId="0" fontId="50" numFmtId="166" xfId="0" applyAlignment="1" applyBorder="1" applyFont="1" applyNumberFormat="1">
      <alignment horizontal="center" vertical="center"/>
    </xf>
    <xf borderId="159" fillId="25" fontId="59" numFmtId="166" xfId="0" applyAlignment="1" applyBorder="1" applyFont="1" applyNumberFormat="1">
      <alignment horizontal="center" vertical="center"/>
    </xf>
    <xf borderId="160" fillId="0" fontId="50" numFmtId="166" xfId="0" applyAlignment="1" applyBorder="1" applyFont="1" applyNumberFormat="1">
      <alignment horizontal="center" vertical="center"/>
    </xf>
    <xf borderId="55" fillId="0" fontId="46" numFmtId="0" xfId="0" applyAlignment="1" applyBorder="1" applyFont="1">
      <alignment horizontal="center" vertical="center"/>
    </xf>
    <xf borderId="11" fillId="0" fontId="46" numFmtId="14" xfId="0" applyAlignment="1" applyBorder="1" applyFont="1" applyNumberFormat="1">
      <alignment horizontal="center" vertical="center"/>
    </xf>
    <xf quotePrefix="1" borderId="19" fillId="3" fontId="41" numFmtId="0" xfId="0" applyAlignment="1" applyBorder="1" applyFont="1">
      <alignment vertical="center"/>
    </xf>
    <xf borderId="0" fillId="0" fontId="60" numFmtId="0" xfId="0" applyFont="1"/>
    <xf borderId="16" fillId="0" fontId="61" numFmtId="0" xfId="0" applyAlignment="1" applyBorder="1" applyFont="1">
      <alignment horizontal="center" readingOrder="0"/>
    </xf>
    <xf borderId="16" fillId="0" fontId="34" numFmtId="0" xfId="0" applyAlignment="1" applyBorder="1" applyFont="1">
      <alignment horizontal="center"/>
    </xf>
    <xf borderId="103" fillId="0" fontId="62" numFmtId="0" xfId="0" applyAlignment="1" applyBorder="1" applyFont="1">
      <alignment horizontal="center"/>
    </xf>
    <xf borderId="104" fillId="0" fontId="63" numFmtId="0" xfId="0" applyAlignment="1" applyBorder="1" applyFont="1">
      <alignment horizontal="center"/>
    </xf>
    <xf borderId="105" fillId="0" fontId="63" numFmtId="0" xfId="0" applyAlignment="1" applyBorder="1" applyFont="1">
      <alignment horizontal="center"/>
    </xf>
    <xf borderId="106" fillId="0" fontId="34" numFmtId="0" xfId="0" applyAlignment="1" applyBorder="1" applyFont="1">
      <alignment horizontal="center"/>
    </xf>
    <xf borderId="63" fillId="0" fontId="33" numFmtId="14" xfId="0" applyBorder="1" applyFont="1" applyNumberFormat="1"/>
    <xf borderId="63" fillId="0" fontId="33" numFmtId="164" xfId="0" applyAlignment="1" applyBorder="1" applyFont="1" applyNumberFormat="1">
      <alignment horizontal="center"/>
    </xf>
    <xf borderId="107" fillId="0" fontId="33" numFmtId="164" xfId="0" applyAlignment="1" applyBorder="1" applyFont="1" applyNumberFormat="1">
      <alignment horizontal="center"/>
    </xf>
    <xf borderId="37" fillId="9" fontId="50" numFmtId="166" xfId="0" applyAlignment="1" applyBorder="1" applyFont="1" applyNumberFormat="1">
      <alignment horizontal="center" vertical="center"/>
    </xf>
    <xf borderId="108" fillId="0" fontId="34" numFmtId="0" xfId="0" applyAlignment="1" applyBorder="1" applyFont="1">
      <alignment horizontal="center"/>
    </xf>
    <xf borderId="60" fillId="0" fontId="33" numFmtId="14" xfId="0" applyBorder="1" applyFont="1" applyNumberFormat="1"/>
    <xf borderId="60" fillId="0" fontId="33" numFmtId="164" xfId="0" applyAlignment="1" applyBorder="1" applyFont="1" applyNumberFormat="1">
      <alignment horizontal="center"/>
    </xf>
    <xf borderId="109" fillId="0" fontId="33" numFmtId="164" xfId="0" applyAlignment="1" applyBorder="1" applyFont="1" applyNumberFormat="1">
      <alignment horizontal="center"/>
    </xf>
    <xf borderId="37" fillId="13" fontId="50" numFmtId="166" xfId="0" applyAlignment="1" applyBorder="1" applyFont="1" applyNumberFormat="1">
      <alignment horizontal="center" vertical="center"/>
    </xf>
    <xf borderId="148" fillId="0" fontId="50" numFmtId="166" xfId="0" applyAlignment="1" applyBorder="1" applyFont="1" applyNumberFormat="1">
      <alignment horizontal="center" vertical="center"/>
    </xf>
    <xf borderId="91" fillId="0" fontId="50" numFmtId="166" xfId="0" applyAlignment="1" applyBorder="1" applyFont="1" applyNumberFormat="1">
      <alignment horizontal="center" vertical="center"/>
    </xf>
    <xf borderId="19" fillId="6" fontId="59" numFmtId="166" xfId="0" applyAlignment="1" applyBorder="1" applyFont="1" applyNumberFormat="1">
      <alignment horizontal="center" vertical="center"/>
    </xf>
    <xf borderId="89" fillId="25" fontId="49" numFmtId="166" xfId="0" applyAlignment="1" applyBorder="1" applyFont="1" applyNumberFormat="1">
      <alignment horizontal="center" vertical="center"/>
    </xf>
    <xf borderId="161" fillId="25" fontId="49" numFmtId="166" xfId="0" applyAlignment="1" applyBorder="1" applyFont="1" applyNumberFormat="1">
      <alignment horizontal="center" vertical="center"/>
    </xf>
    <xf borderId="162" fillId="10" fontId="50" numFmtId="166" xfId="0" applyAlignment="1" applyBorder="1" applyFont="1" applyNumberFormat="1">
      <alignment horizontal="center" vertical="center"/>
    </xf>
    <xf borderId="61" fillId="11" fontId="49" numFmtId="166" xfId="0" applyAlignment="1" applyBorder="1" applyFont="1" applyNumberFormat="1">
      <alignment horizontal="center" vertical="center"/>
    </xf>
    <xf borderId="163" fillId="13" fontId="64" numFmtId="166" xfId="0" applyAlignment="1" applyBorder="1" applyFont="1" applyNumberFormat="1">
      <alignment horizontal="center" vertical="center"/>
    </xf>
    <xf borderId="51" fillId="15" fontId="54" numFmtId="166" xfId="0" applyAlignment="1" applyBorder="1" applyFont="1" applyNumberFormat="1">
      <alignment horizontal="center" vertical="center"/>
    </xf>
    <xf borderId="111" fillId="0" fontId="34" numFmtId="0" xfId="0" applyAlignment="1" applyBorder="1" applyFont="1">
      <alignment horizontal="center"/>
    </xf>
    <xf borderId="62" fillId="0" fontId="33" numFmtId="14" xfId="0" applyBorder="1" applyFont="1" applyNumberFormat="1"/>
    <xf borderId="62" fillId="0" fontId="33" numFmtId="164" xfId="0" applyAlignment="1" applyBorder="1" applyFont="1" applyNumberFormat="1">
      <alignment horizontal="center"/>
    </xf>
    <xf borderId="112" fillId="0" fontId="33" numFmtId="164" xfId="0" applyAlignment="1" applyBorder="1" applyFont="1" applyNumberFormat="1">
      <alignment horizontal="center"/>
    </xf>
    <xf borderId="114" fillId="0" fontId="34" numFmtId="0" xfId="0" applyBorder="1" applyFont="1"/>
    <xf borderId="14" fillId="0" fontId="34" numFmtId="0" xfId="0" applyBorder="1" applyFont="1"/>
    <xf borderId="13" fillId="0" fontId="34" numFmtId="164" xfId="0" applyAlignment="1" applyBorder="1" applyFont="1" applyNumberFormat="1">
      <alignment horizontal="center"/>
    </xf>
    <xf borderId="115" fillId="0" fontId="34" numFmtId="164" xfId="0" applyAlignment="1" applyBorder="1" applyFont="1" applyNumberFormat="1">
      <alignment horizontal="center"/>
    </xf>
    <xf borderId="0" fillId="0" fontId="32" numFmtId="0" xfId="0" applyAlignment="1" applyFont="1">
      <alignment vertical="center"/>
    </xf>
    <xf borderId="103" fillId="0" fontId="34" numFmtId="0" xfId="0" applyAlignment="1" applyBorder="1" applyFont="1">
      <alignment horizontal="center" readingOrder="0" vertical="center"/>
    </xf>
    <xf borderId="116" fillId="9" fontId="33" numFmtId="14" xfId="0" applyAlignment="1" applyBorder="1" applyFont="1" applyNumberFormat="1">
      <alignment vertical="center"/>
    </xf>
    <xf borderId="116" fillId="9" fontId="33" numFmtId="164" xfId="0" applyAlignment="1" applyBorder="1" applyFont="1" applyNumberFormat="1">
      <alignment horizontal="center" vertical="center"/>
    </xf>
    <xf borderId="117" fillId="9" fontId="33" numFmtId="0" xfId="0" applyAlignment="1" applyBorder="1" applyFont="1">
      <alignment horizontal="center" vertical="center"/>
    </xf>
    <xf borderId="0" fillId="0" fontId="33" numFmtId="0" xfId="0" applyAlignment="1" applyFont="1">
      <alignment horizontal="center" vertical="center"/>
    </xf>
    <xf borderId="0" fillId="0" fontId="1" numFmtId="0" xfId="0" applyAlignment="1" applyFont="1">
      <alignment horizontal="center" vertical="center"/>
    </xf>
    <xf borderId="0" fillId="0" fontId="33" numFmtId="0" xfId="0" applyFont="1"/>
    <xf borderId="63" fillId="0" fontId="34" numFmtId="0" xfId="0" applyAlignment="1" applyBorder="1" applyFont="1">
      <alignment horizontal="right"/>
    </xf>
    <xf borderId="63" fillId="0" fontId="34" numFmtId="164" xfId="0" applyAlignment="1" applyBorder="1" applyFont="1" applyNumberFormat="1">
      <alignment horizontal="center"/>
    </xf>
    <xf borderId="16" fillId="0" fontId="65" numFmtId="0" xfId="0" applyAlignment="1" applyBorder="1" applyFont="1">
      <alignment horizontal="center" vertical="center"/>
    </xf>
    <xf borderId="164" fillId="0" fontId="1" numFmtId="0" xfId="0" applyBorder="1" applyFont="1"/>
    <xf borderId="60" fillId="18" fontId="66" numFmtId="0" xfId="0" applyAlignment="1" applyBorder="1" applyFont="1">
      <alignment horizontal="right"/>
    </xf>
    <xf borderId="60" fillId="18" fontId="66" numFmtId="164" xfId="0" applyAlignment="1" applyBorder="1" applyFont="1" applyNumberFormat="1">
      <alignment horizontal="center"/>
    </xf>
    <xf borderId="123" fillId="0" fontId="67" numFmtId="0" xfId="0" applyAlignment="1" applyBorder="1" applyFont="1">
      <alignment horizontal="center" shrinkToFit="0" vertical="center" wrapText="1"/>
    </xf>
    <xf borderId="123" fillId="0" fontId="67" numFmtId="0" xfId="0" applyAlignment="1" applyBorder="1" applyFont="1">
      <alignment horizontal="center" readingOrder="0" shrinkToFit="0" vertical="center" wrapText="1"/>
    </xf>
    <xf borderId="16" fillId="0" fontId="67" numFmtId="0" xfId="0" applyAlignment="1" applyBorder="1" applyFont="1">
      <alignment horizontal="center" shrinkToFit="0" vertical="center" wrapText="1"/>
    </xf>
    <xf borderId="60" fillId="18" fontId="66" numFmtId="2" xfId="0" applyAlignment="1" applyBorder="1" applyFont="1" applyNumberFormat="1">
      <alignment horizontal="center"/>
    </xf>
    <xf borderId="165" fillId="28" fontId="67" numFmtId="0" xfId="0" applyAlignment="1" applyBorder="1" applyFill="1" applyFont="1">
      <alignment horizontal="center" shrinkToFit="0" vertical="center" wrapText="1"/>
    </xf>
    <xf borderId="166" fillId="28" fontId="67" numFmtId="0" xfId="0" applyAlignment="1" applyBorder="1" applyFont="1">
      <alignment vertical="center"/>
    </xf>
    <xf borderId="167" fillId="28" fontId="67" numFmtId="0" xfId="0" applyAlignment="1" applyBorder="1" applyFont="1">
      <alignment horizontal="center" vertical="center"/>
    </xf>
    <xf borderId="168" fillId="0" fontId="6" numFmtId="0" xfId="0" applyBorder="1" applyFont="1"/>
    <xf borderId="165" fillId="28" fontId="67" numFmtId="0" xfId="0" applyAlignment="1" applyBorder="1" applyFont="1">
      <alignment shrinkToFit="0" vertical="center" wrapText="1"/>
    </xf>
    <xf borderId="167" fillId="28" fontId="67" numFmtId="0" xfId="0" applyAlignment="1" applyBorder="1" applyFont="1">
      <alignment horizontal="center" shrinkToFit="0" vertical="center" wrapText="1"/>
    </xf>
    <xf borderId="169" fillId="29" fontId="67" numFmtId="0" xfId="0" applyAlignment="1" applyBorder="1" applyFill="1" applyFont="1">
      <alignment horizontal="center" shrinkToFit="0" vertical="center" wrapText="1"/>
    </xf>
    <xf borderId="1" fillId="29" fontId="67" numFmtId="0" xfId="0" applyAlignment="1" applyBorder="1" applyFont="1">
      <alignment vertical="center"/>
    </xf>
    <xf borderId="1" fillId="29" fontId="67" numFmtId="0" xfId="0" applyAlignment="1" applyBorder="1" applyFont="1">
      <alignment shrinkToFit="0" vertical="center" wrapText="1"/>
    </xf>
    <xf borderId="170" fillId="29" fontId="67" numFmtId="0" xfId="0" applyAlignment="1" applyBorder="1" applyFont="1">
      <alignment horizontal="center" shrinkToFit="0" vertical="center" wrapText="1"/>
    </xf>
    <xf borderId="171" fillId="0" fontId="6" numFmtId="0" xfId="0" applyBorder="1" applyFont="1"/>
    <xf borderId="169" fillId="29" fontId="67" numFmtId="1" xfId="0" applyAlignment="1" applyBorder="1" applyFont="1" applyNumberFormat="1">
      <alignment shrinkToFit="0" vertical="center" wrapText="1"/>
    </xf>
    <xf borderId="16" fillId="0" fontId="65" numFmtId="0" xfId="0" applyAlignment="1" applyBorder="1" applyFont="1">
      <alignment horizontal="center" shrinkToFit="0" vertical="top" wrapText="1"/>
    </xf>
    <xf borderId="13" fillId="0" fontId="34" numFmtId="0" xfId="0" applyAlignment="1" applyBorder="1" applyFont="1">
      <alignment horizontal="center"/>
    </xf>
    <xf borderId="119" fillId="0" fontId="67" numFmtId="0" xfId="0" applyAlignment="1" applyBorder="1" applyFont="1">
      <alignment horizontal="center" shrinkToFit="0" vertical="top" wrapText="1"/>
    </xf>
    <xf borderId="46" fillId="0" fontId="33" numFmtId="0" xfId="0" applyBorder="1" applyFont="1"/>
    <xf borderId="63" fillId="0" fontId="34" numFmtId="0" xfId="0" applyAlignment="1" applyBorder="1" applyFont="1">
      <alignment horizontal="center"/>
    </xf>
    <xf borderId="43" fillId="0" fontId="34" numFmtId="0" xfId="0" applyAlignment="1" applyBorder="1" applyFont="1">
      <alignment horizontal="center"/>
    </xf>
    <xf quotePrefix="1" borderId="64" fillId="0" fontId="34" numFmtId="0" xfId="0" applyAlignment="1" applyBorder="1" applyFont="1">
      <alignment horizontal="center"/>
    </xf>
    <xf borderId="30" fillId="17" fontId="33" numFmtId="167" xfId="0" applyAlignment="1" applyBorder="1" applyFont="1" applyNumberFormat="1">
      <alignment horizontal="center"/>
    </xf>
    <xf borderId="60" fillId="17" fontId="33" numFmtId="164" xfId="0" applyAlignment="1" applyBorder="1" applyFont="1" applyNumberFormat="1">
      <alignment horizontal="center"/>
    </xf>
    <xf borderId="66" fillId="17" fontId="33" numFmtId="164" xfId="0" applyAlignment="1" applyBorder="1" applyFont="1" applyNumberFormat="1">
      <alignment horizontal="center"/>
    </xf>
    <xf borderId="67" fillId="17" fontId="33" numFmtId="164" xfId="0" applyAlignment="1" applyBorder="1" applyFont="1" applyNumberFormat="1">
      <alignment horizontal="center"/>
    </xf>
    <xf borderId="75" fillId="17" fontId="33" numFmtId="167" xfId="0" applyAlignment="1" applyBorder="1" applyFont="1" applyNumberFormat="1">
      <alignment horizontal="center"/>
    </xf>
    <xf borderId="76" fillId="17" fontId="33" numFmtId="164" xfId="0" applyAlignment="1" applyBorder="1" applyFont="1" applyNumberFormat="1">
      <alignment horizontal="center"/>
    </xf>
    <xf borderId="77" fillId="17" fontId="33" numFmtId="164" xfId="0" applyAlignment="1" applyBorder="1" applyFont="1" applyNumberFormat="1">
      <alignment horizontal="center"/>
    </xf>
    <xf borderId="78" fillId="17" fontId="33" numFmtId="164" xfId="0" applyAlignment="1" applyBorder="1" applyFont="1" applyNumberFormat="1">
      <alignment horizontal="center"/>
    </xf>
    <xf borderId="46" fillId="0" fontId="33" numFmtId="167" xfId="0" applyAlignment="1" applyBorder="1" applyFont="1" applyNumberFormat="1">
      <alignment horizontal="center"/>
    </xf>
    <xf borderId="43" fillId="0" fontId="33" numFmtId="164" xfId="0" applyAlignment="1" applyBorder="1" applyFont="1" applyNumberFormat="1">
      <alignment horizontal="center"/>
    </xf>
    <xf borderId="81" fillId="0" fontId="33" numFmtId="164" xfId="0" applyAlignment="1" applyBorder="1" applyFont="1" applyNumberFormat="1">
      <alignment horizontal="center"/>
    </xf>
    <xf borderId="9" fillId="0" fontId="33" numFmtId="0" xfId="0" applyBorder="1" applyFont="1"/>
    <xf borderId="10" fillId="0" fontId="33" numFmtId="164" xfId="0" applyAlignment="1" applyBorder="1" applyFont="1" applyNumberFormat="1">
      <alignment horizontal="center"/>
    </xf>
    <xf borderId="11" fillId="0" fontId="33" numFmtId="164" xfId="0" applyAlignment="1" applyBorder="1" applyFont="1" applyNumberFormat="1">
      <alignment horizontal="center"/>
    </xf>
    <xf borderId="82" fillId="0" fontId="33" numFmtId="164" xfId="0" applyAlignment="1" applyBorder="1" applyFont="1" applyNumberFormat="1">
      <alignment horizontal="center"/>
    </xf>
    <xf borderId="0" fillId="0" fontId="68" numFmtId="0" xfId="0" applyFont="1"/>
    <xf borderId="0" fillId="0" fontId="69" numFmtId="169" xfId="0" applyFont="1" applyNumberFormat="1"/>
    <xf borderId="0" fillId="0" fontId="69" numFmtId="20" xfId="0" applyFont="1" applyNumberFormat="1"/>
    <xf borderId="13" fillId="0" fontId="70" numFmtId="0" xfId="0" applyAlignment="1" applyBorder="1" applyFont="1">
      <alignment horizontal="center"/>
    </xf>
    <xf borderId="59" fillId="0" fontId="70" numFmtId="0" xfId="0" applyAlignment="1" applyBorder="1" applyFont="1">
      <alignment horizontal="center"/>
    </xf>
    <xf borderId="172" fillId="0" fontId="71" numFmtId="0" xfId="0" applyAlignment="1" applyBorder="1" applyFont="1">
      <alignment horizontal="center"/>
    </xf>
    <xf borderId="173" fillId="0" fontId="71" numFmtId="0" xfId="0" applyAlignment="1" applyBorder="1" applyFont="1">
      <alignment horizontal="center"/>
    </xf>
    <xf borderId="174" fillId="0" fontId="71" numFmtId="0" xfId="0" applyAlignment="1" applyBorder="1" applyFont="1">
      <alignment horizontal="center"/>
    </xf>
    <xf borderId="175" fillId="0" fontId="71" numFmtId="0" xfId="0" applyAlignment="1" applyBorder="1" applyFont="1">
      <alignment horizontal="center"/>
    </xf>
    <xf borderId="0" fillId="0" fontId="71" numFmtId="0" xfId="0" applyAlignment="1" applyFont="1">
      <alignment horizontal="center"/>
    </xf>
    <xf borderId="176" fillId="28" fontId="72" numFmtId="0" xfId="0" applyAlignment="1" applyBorder="1" applyFont="1">
      <alignment horizontal="center" vertical="center"/>
    </xf>
    <xf borderId="44" fillId="0" fontId="73" numFmtId="14" xfId="0" applyAlignment="1" applyBorder="1" applyFont="1" applyNumberFormat="1">
      <alignment horizontal="center" vertical="center"/>
    </xf>
    <xf borderId="63" fillId="0" fontId="72" numFmtId="0" xfId="0" applyAlignment="1" applyBorder="1" applyFont="1">
      <alignment horizontal="center" vertical="center"/>
    </xf>
    <xf borderId="63" fillId="0" fontId="73" numFmtId="0" xfId="0" applyAlignment="1" applyBorder="1" applyFont="1">
      <alignment horizontal="center" vertical="center"/>
    </xf>
    <xf borderId="45" fillId="0" fontId="73" numFmtId="0" xfId="0" applyAlignment="1" applyBorder="1" applyFont="1">
      <alignment horizontal="center" vertical="center"/>
    </xf>
    <xf borderId="177" fillId="0" fontId="69" numFmtId="0" xfId="0" applyBorder="1" applyFont="1"/>
    <xf borderId="27" fillId="0" fontId="3" numFmtId="14" xfId="0" applyAlignment="1" applyBorder="1" applyFont="1" applyNumberFormat="1">
      <alignment horizontal="center" vertical="center"/>
    </xf>
    <xf borderId="172" fillId="0" fontId="6" numFmtId="0" xfId="0" applyBorder="1" applyFont="1"/>
    <xf borderId="28" fillId="0" fontId="73" numFmtId="14" xfId="0" applyAlignment="1" applyBorder="1" applyFont="1" applyNumberFormat="1">
      <alignment horizontal="center" vertical="center"/>
    </xf>
    <xf borderId="60" fillId="0" fontId="72" numFmtId="0" xfId="0" applyAlignment="1" applyBorder="1" applyFont="1">
      <alignment horizontal="center" vertical="center"/>
    </xf>
    <xf borderId="60" fillId="0" fontId="73" numFmtId="0" xfId="0" applyAlignment="1" applyBorder="1" applyFont="1">
      <alignment horizontal="center" vertical="center"/>
    </xf>
    <xf borderId="29" fillId="0" fontId="73" numFmtId="0" xfId="0" applyAlignment="1" applyBorder="1" applyFont="1">
      <alignment horizontal="center" vertical="center"/>
    </xf>
    <xf borderId="151" fillId="0" fontId="69" numFmtId="0" xfId="0" applyBorder="1" applyFont="1"/>
    <xf borderId="27" fillId="0" fontId="3" numFmtId="0" xfId="0" applyAlignment="1" applyBorder="1" applyFont="1">
      <alignment horizontal="center" vertical="center"/>
    </xf>
    <xf borderId="178" fillId="0" fontId="6" numFmtId="0" xfId="0" applyBorder="1" applyFont="1"/>
    <xf borderId="39" fillId="0" fontId="73" numFmtId="14" xfId="0" applyAlignment="1" applyBorder="1" applyFont="1" applyNumberFormat="1">
      <alignment horizontal="center" vertical="center"/>
    </xf>
    <xf borderId="62" fillId="0" fontId="72" numFmtId="0" xfId="0" applyAlignment="1" applyBorder="1" applyFont="1">
      <alignment horizontal="center" vertical="center"/>
    </xf>
    <xf borderId="62" fillId="0" fontId="73" numFmtId="0" xfId="0" applyAlignment="1" applyBorder="1" applyFont="1">
      <alignment horizontal="center" vertical="center"/>
    </xf>
    <xf borderId="40" fillId="0" fontId="73" numFmtId="0" xfId="0" applyAlignment="1" applyBorder="1" applyFont="1">
      <alignment horizontal="center" vertical="center"/>
    </xf>
    <xf borderId="27" fillId="0" fontId="4" numFmtId="0" xfId="0" applyAlignment="1" applyBorder="1" applyFont="1">
      <alignment horizontal="center" vertical="center"/>
    </xf>
    <xf borderId="176" fillId="18" fontId="72" numFmtId="0" xfId="0" applyAlignment="1" applyBorder="1" applyFont="1">
      <alignment horizontal="center" vertical="center"/>
    </xf>
    <xf borderId="127" fillId="0" fontId="73" numFmtId="14" xfId="0" applyAlignment="1" applyBorder="1" applyFont="1" applyNumberFormat="1">
      <alignment horizontal="center" vertical="center"/>
    </xf>
    <xf borderId="3" fillId="0" fontId="72" numFmtId="0" xfId="0" applyAlignment="1" applyBorder="1" applyFont="1">
      <alignment horizontal="center" vertical="center"/>
    </xf>
    <xf borderId="3" fillId="0" fontId="73" numFmtId="0" xfId="0" applyAlignment="1" applyBorder="1" applyFont="1">
      <alignment horizontal="center" vertical="center"/>
    </xf>
    <xf borderId="5" fillId="0" fontId="73" numFmtId="0" xfId="0" applyAlignment="1" applyBorder="1" applyFont="1">
      <alignment horizontal="center" vertical="center"/>
    </xf>
    <xf borderId="38" fillId="0" fontId="26" numFmtId="0" xfId="0" applyAlignment="1" applyBorder="1" applyFont="1">
      <alignment horizontal="center" shrinkToFit="0" vertical="center" wrapText="1"/>
    </xf>
    <xf borderId="27" fillId="0" fontId="3" numFmtId="16" xfId="0" applyAlignment="1" applyBorder="1" applyFont="1" applyNumberFormat="1">
      <alignment horizontal="center" vertical="center"/>
    </xf>
    <xf borderId="179" fillId="0" fontId="6" numFmtId="0" xfId="0" applyBorder="1" applyFont="1"/>
    <xf borderId="55" fillId="0" fontId="73" numFmtId="14" xfId="0" applyAlignment="1" applyBorder="1" applyFont="1" applyNumberFormat="1">
      <alignment horizontal="center" vertical="center"/>
    </xf>
    <xf borderId="10" fillId="0" fontId="72" numFmtId="0" xfId="0" applyAlignment="1" applyBorder="1" applyFont="1">
      <alignment horizontal="center" vertical="center"/>
    </xf>
    <xf borderId="10" fillId="0" fontId="73" numFmtId="0" xfId="0" applyAlignment="1" applyBorder="1" applyFont="1">
      <alignment horizontal="center" vertical="center"/>
    </xf>
    <xf borderId="12" fillId="0" fontId="73" numFmtId="0" xfId="0" applyAlignment="1" applyBorder="1" applyFont="1">
      <alignment horizontal="center" vertical="center"/>
    </xf>
    <xf borderId="180" fillId="0" fontId="69" numFmtId="0" xfId="0" applyBorder="1" applyFont="1"/>
    <xf borderId="181" fillId="30" fontId="72" numFmtId="0" xfId="0" applyAlignment="1" applyBorder="1" applyFill="1" applyFont="1">
      <alignment horizontal="center" vertical="center"/>
    </xf>
    <xf borderId="176" fillId="31" fontId="72" numFmtId="0" xfId="0" applyAlignment="1" applyBorder="1" applyFill="1" applyFont="1">
      <alignment horizontal="center" vertical="center"/>
    </xf>
    <xf borderId="181" fillId="5" fontId="72" numFmtId="0" xfId="0" applyAlignment="1" applyBorder="1" applyFont="1">
      <alignment horizontal="center" vertical="center"/>
    </xf>
    <xf borderId="11" fillId="0" fontId="3" numFmtId="14" xfId="0" applyAlignment="1" applyBorder="1" applyFont="1" applyNumberFormat="1">
      <alignment horizontal="center" vertical="center"/>
    </xf>
    <xf borderId="176" fillId="7" fontId="72" numFmtId="0" xfId="0" applyAlignment="1" applyBorder="1" applyFont="1">
      <alignment horizontal="center" vertical="center"/>
    </xf>
    <xf borderId="181" fillId="32" fontId="72" numFmtId="0" xfId="0" applyAlignment="1" applyBorder="1" applyFill="1" applyFont="1">
      <alignment horizontal="center" vertical="center"/>
    </xf>
    <xf borderId="176" fillId="33" fontId="72" numFmtId="0" xfId="0" applyAlignment="1" applyBorder="1" applyFill="1" applyFont="1">
      <alignment horizontal="center" vertical="center"/>
    </xf>
    <xf borderId="181" fillId="29" fontId="72" numFmtId="0" xfId="0" applyAlignment="1" applyBorder="1" applyFont="1">
      <alignment horizontal="center" vertical="center"/>
    </xf>
    <xf borderId="176" fillId="34" fontId="72" numFmtId="0" xfId="0" applyAlignment="1" applyBorder="1" applyFill="1" applyFont="1">
      <alignment horizontal="center" vertical="center"/>
    </xf>
    <xf borderId="172" fillId="0" fontId="72" numFmtId="0" xfId="0" applyAlignment="1" applyBorder="1" applyFont="1">
      <alignment horizontal="center" vertical="center"/>
    </xf>
    <xf borderId="0" fillId="0" fontId="73" numFmtId="0" xfId="0" applyFont="1"/>
    <xf borderId="182" fillId="0" fontId="72" numFmtId="0" xfId="0" applyAlignment="1" applyBorder="1" applyFont="1">
      <alignment horizontal="center"/>
    </xf>
    <xf borderId="182" fillId="0" fontId="6" numFmtId="0" xfId="0" applyBorder="1" applyFont="1"/>
    <xf borderId="183" fillId="0" fontId="74" numFmtId="0" xfId="0" applyAlignment="1" applyBorder="1" applyFont="1">
      <alignment horizontal="center" shrinkToFit="0" wrapText="1"/>
    </xf>
    <xf borderId="184" fillId="0" fontId="6" numFmtId="0" xfId="0" applyBorder="1" applyFont="1"/>
    <xf borderId="185" fillId="0" fontId="6" numFmtId="0" xfId="0" applyBorder="1" applyFont="1"/>
    <xf borderId="186" fillId="0" fontId="75" numFmtId="0" xfId="0" applyAlignment="1" applyBorder="1" applyFont="1">
      <alignment shrinkToFit="0" wrapText="1"/>
    </xf>
    <xf borderId="186" fillId="0" fontId="76" numFmtId="0" xfId="0" applyAlignment="1" applyBorder="1" applyFont="1">
      <alignment horizontal="right" shrinkToFit="0" wrapText="1"/>
    </xf>
    <xf borderId="186" fillId="0" fontId="77" numFmtId="0" xfId="0" applyAlignment="1" applyBorder="1" applyFont="1">
      <alignment shrinkToFit="0" wrapText="1"/>
    </xf>
    <xf borderId="186" fillId="0" fontId="78" numFmtId="0" xfId="0" applyAlignment="1" applyBorder="1" applyFont="1">
      <alignment horizontal="center" shrinkToFit="0" wrapText="1"/>
    </xf>
    <xf borderId="186" fillId="0" fontId="75" numFmtId="0" xfId="0" applyAlignment="1" applyBorder="1" applyFont="1">
      <alignment horizontal="center" shrinkToFit="0" wrapText="1"/>
    </xf>
    <xf borderId="186" fillId="0" fontId="79" numFmtId="0" xfId="0" applyAlignment="1" applyBorder="1" applyFont="1">
      <alignment shrinkToFit="0" wrapText="1"/>
    </xf>
    <xf borderId="186" fillId="0" fontId="79" numFmtId="0" xfId="0" applyAlignment="1" applyBorder="1" applyFont="1">
      <alignment horizontal="right" shrinkToFit="0" wrapText="1"/>
    </xf>
    <xf borderId="186" fillId="0" fontId="75" numFmtId="0" xfId="0" applyAlignment="1" applyBorder="1" applyFont="1">
      <alignment horizontal="right" shrinkToFit="0" wrapText="1"/>
    </xf>
    <xf borderId="187" fillId="0" fontId="79" numFmtId="0" xfId="0" applyAlignment="1" applyBorder="1" applyFont="1">
      <alignment horizontal="right" shrinkToFit="0" wrapText="1"/>
    </xf>
    <xf borderId="186" fillId="0" fontId="75" numFmtId="20" xfId="0" applyAlignment="1" applyBorder="1" applyFont="1" applyNumberFormat="1">
      <alignment horizontal="right" shrinkToFit="0" wrapText="1"/>
    </xf>
    <xf borderId="186" fillId="0" fontId="78" numFmtId="0" xfId="0" applyAlignment="1" applyBorder="1" applyFont="1">
      <alignment horizontal="right" shrinkToFit="0" wrapText="1"/>
    </xf>
    <xf borderId="186" fillId="0" fontId="79" numFmtId="20" xfId="0" applyAlignment="1" applyBorder="1" applyFont="1" applyNumberFormat="1">
      <alignment horizontal="right" shrinkToFit="0" wrapText="1"/>
    </xf>
    <xf borderId="0" fillId="0" fontId="80" numFmtId="0" xfId="0" applyFont="1"/>
    <xf borderId="0" fillId="0" fontId="80" numFmtId="167" xfId="0" applyAlignment="1" applyFont="1" applyNumberFormat="1">
      <alignment horizontal="center"/>
    </xf>
    <xf borderId="186" fillId="0" fontId="76" numFmtId="0" xfId="0" applyAlignment="1" applyBorder="1" applyFont="1">
      <alignment shrinkToFit="0" wrapText="1"/>
    </xf>
    <xf borderId="0" fillId="0" fontId="80" numFmtId="164" xfId="0" applyAlignment="1" applyFont="1" applyNumberFormat="1">
      <alignment horizontal="center"/>
    </xf>
    <xf borderId="0" fillId="0" fontId="80" numFmtId="0" xfId="0" applyAlignment="1" applyFont="1">
      <alignment horizontal="left"/>
    </xf>
    <xf borderId="0" fillId="0" fontId="80" numFmtId="0" xfId="0" applyAlignment="1" applyFont="1">
      <alignment horizontal="center"/>
    </xf>
    <xf borderId="0" fillId="0" fontId="69" numFmtId="1" xfId="0" applyFont="1" applyNumberFormat="1"/>
  </cellXfs>
  <cellStyles count="1">
    <cellStyle xfId="0" name="Normal" builtinId="0"/>
  </cellStyles>
  <dxfs count="3">
    <dxf>
      <font/>
      <numFmt numFmtId="0" formatCode="mmmm"/>
      <fill>
        <patternFill patternType="none"/>
      </fill>
      <border/>
    </dxf>
    <dxf>
      <font/>
      <fill>
        <patternFill patternType="solid">
          <fgColor rgb="FFDEEAF6"/>
          <bgColor rgb="FFDEEAF6"/>
        </patternFill>
      </fill>
      <border/>
    </dxf>
    <dxf>
      <font>
        <color rgb="FF2E75B5"/>
      </font>
      <fill>
        <patternFill patternType="none"/>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24</xdr:row>
      <xdr:rowOff>152400</xdr:rowOff>
    </xdr:from>
    <xdr:ext cx="4381500" cy="1704975"/>
    <xdr:sp>
      <xdr:nvSpPr>
        <xdr:cNvPr id="3" name="Shape 3"/>
        <xdr:cNvSpPr/>
      </xdr:nvSpPr>
      <xdr:spPr>
        <a:xfrm>
          <a:off x="3198113" y="2965613"/>
          <a:ext cx="4295775" cy="1628775"/>
        </a:xfrm>
        <a:prstGeom prst="rect">
          <a:avLst/>
        </a:prstGeom>
        <a:noFill/>
        <a:ln cap="flat" cmpd="sng" w="79375">
          <a:solidFill>
            <a:srgbClr val="FF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15</xdr:col>
      <xdr:colOff>-57150</xdr:colOff>
      <xdr:row>29</xdr:row>
      <xdr:rowOff>66675</xdr:rowOff>
    </xdr:from>
    <xdr:ext cx="1076325" cy="1143000"/>
    <xdr:sp>
      <xdr:nvSpPr>
        <xdr:cNvPr id="4" name="Shape 4"/>
        <xdr:cNvSpPr/>
      </xdr:nvSpPr>
      <xdr:spPr>
        <a:xfrm rot="8407860">
          <a:off x="5093588" y="3256125"/>
          <a:ext cx="504825" cy="1047750"/>
        </a:xfrm>
        <a:prstGeom prst="downArrow">
          <a:avLst>
            <a:gd fmla="val 50000" name="adj1"/>
            <a:gd fmla="val 50000" name="adj2"/>
          </a:avLst>
        </a:prstGeom>
        <a:solidFill>
          <a:srgbClr val="FF0000"/>
        </a:solidFill>
        <a:ln cap="flat" cmpd="sng" w="12700">
          <a:solidFill>
            <a:schemeClr val="lt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6</xdr:col>
      <xdr:colOff>295275</xdr:colOff>
      <xdr:row>33</xdr:row>
      <xdr:rowOff>-295275</xdr:rowOff>
    </xdr:from>
    <xdr:ext cx="2933700" cy="1238250"/>
    <xdr:sp>
      <xdr:nvSpPr>
        <xdr:cNvPr id="5" name="Shape 5"/>
        <xdr:cNvSpPr/>
      </xdr:nvSpPr>
      <xdr:spPr>
        <a:xfrm rot="6489101">
          <a:off x="5179313" y="2298863"/>
          <a:ext cx="333375" cy="2962275"/>
        </a:xfrm>
        <a:prstGeom prst="downArrow">
          <a:avLst>
            <a:gd fmla="val 51617" name="adj1"/>
            <a:gd fmla="val 50000" name="adj2"/>
          </a:avLst>
        </a:prstGeom>
        <a:solidFill>
          <a:srgbClr val="FF0000"/>
        </a:solidFill>
        <a:ln cap="flat" cmpd="sng" w="12700">
          <a:solidFill>
            <a:schemeClr val="lt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37</xdr:col>
      <xdr:colOff>-28575</xdr:colOff>
      <xdr:row>29</xdr:row>
      <xdr:rowOff>171450</xdr:rowOff>
    </xdr:from>
    <xdr:ext cx="1885950" cy="381000"/>
    <xdr:sp>
      <xdr:nvSpPr>
        <xdr:cNvPr id="6" name="Shape 6"/>
        <xdr:cNvSpPr/>
      </xdr:nvSpPr>
      <xdr:spPr>
        <a:xfrm>
          <a:off x="4445888" y="3632363"/>
          <a:ext cx="1800225" cy="295275"/>
        </a:xfrm>
        <a:prstGeom prst="rect">
          <a:avLst/>
        </a:prstGeom>
        <a:noFill/>
        <a:ln cap="flat" cmpd="sng" w="79375">
          <a:solidFill>
            <a:srgbClr val="FF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37</xdr:col>
      <xdr:colOff>1990725</xdr:colOff>
      <xdr:row>6</xdr:row>
      <xdr:rowOff>200025</xdr:rowOff>
    </xdr:from>
    <xdr:ext cx="2419350" cy="352425"/>
    <xdr:sp>
      <xdr:nvSpPr>
        <xdr:cNvPr id="7" name="Shape 7"/>
        <xdr:cNvSpPr/>
      </xdr:nvSpPr>
      <xdr:spPr>
        <a:xfrm>
          <a:off x="4174425" y="3641888"/>
          <a:ext cx="2343150" cy="276225"/>
        </a:xfrm>
        <a:prstGeom prst="rect">
          <a:avLst/>
        </a:prstGeom>
        <a:noFill/>
        <a:ln cap="flat" cmpd="sng" w="79375">
          <a:solidFill>
            <a:srgbClr val="FF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114300</xdr:colOff>
      <xdr:row>33</xdr:row>
      <xdr:rowOff>228600</xdr:rowOff>
    </xdr:from>
    <xdr:ext cx="2038350" cy="666750"/>
    <xdr:sp>
      <xdr:nvSpPr>
        <xdr:cNvPr id="8" name="Shape 8"/>
        <xdr:cNvSpPr/>
      </xdr:nvSpPr>
      <xdr:spPr>
        <a:xfrm>
          <a:off x="4336350" y="3451388"/>
          <a:ext cx="2019300" cy="657225"/>
        </a:xfrm>
        <a:prstGeom prst="rect">
          <a:avLst/>
        </a:prstGeom>
        <a:solidFill>
          <a:srgbClr val="FF0000"/>
        </a:solidFill>
        <a:ln cap="flat" cmpd="sng" w="12700">
          <a:solidFill>
            <a:srgbClr val="42719B"/>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lt1"/>
              </a:solidFill>
              <a:latin typeface="Calibri"/>
              <a:ea typeface="Calibri"/>
              <a:cs typeface="Calibri"/>
              <a:sym typeface="Calibri"/>
            </a:rPr>
            <a:t>Shifting</a:t>
          </a:r>
          <a:r>
            <a:rPr lang="en-US" sz="1100">
              <a:solidFill>
                <a:schemeClr val="lt1"/>
              </a:solidFill>
              <a:latin typeface="Calibri"/>
              <a:ea typeface="Calibri"/>
              <a:cs typeface="Calibri"/>
              <a:sym typeface="Calibri"/>
            </a:rPr>
            <a:t> In Service in Cycle 5 to right after Spring Break and moved a "Snow Day" to right before the end of Cycle 5 to have a day off break in between</a:t>
          </a:r>
          <a:endParaRPr sz="11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fitToPage="1"/>
  </sheetPr>
  <sheetViews>
    <sheetView workbookViewId="0"/>
  </sheetViews>
  <sheetFormatPr customHeight="1" defaultColWidth="14.43" defaultRowHeight="15.0"/>
  <cols>
    <col customWidth="1" min="1" max="1" width="1.86"/>
    <col customWidth="1" min="2" max="13" width="4.0"/>
    <col customWidth="1" min="14" max="14" width="4.71"/>
    <col customWidth="1" min="15" max="16" width="4.0"/>
    <col customWidth="1" min="17" max="17" width="3.29"/>
    <col customWidth="1" min="18" max="18" width="4.71"/>
    <col customWidth="1" min="19" max="19" width="4.43"/>
    <col customWidth="1" min="20" max="26" width="4.0"/>
    <col customWidth="1" min="27" max="27" width="4.43"/>
    <col customWidth="1" min="28" max="33" width="4.0"/>
    <col customWidth="1" min="34" max="34" width="1.14"/>
    <col customWidth="1" min="35" max="35" width="22.86"/>
    <col customWidth="1" min="36" max="36" width="18.14"/>
    <col customWidth="1" min="37" max="37" width="14.86"/>
    <col customWidth="1" min="38" max="38" width="27.0"/>
    <col customWidth="1" min="39" max="39" width="20.43"/>
    <col customWidth="1" min="40" max="40" width="20.14"/>
    <col customWidth="1" min="41" max="41" width="13.86"/>
    <col customWidth="1" min="42" max="42" width="12.43"/>
    <col customWidth="1" min="43" max="43" width="10.43"/>
    <col customWidth="1" min="44" max="47" width="9.0"/>
  </cols>
  <sheetData>
    <row r="1"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2"/>
      <c r="AI1" s="3"/>
      <c r="AJ1" s="4" t="s">
        <v>0</v>
      </c>
      <c r="AK1" s="4" t="s">
        <v>1</v>
      </c>
      <c r="AL1" s="5"/>
      <c r="AM1" s="6" t="s">
        <v>2</v>
      </c>
      <c r="AN1" s="7"/>
      <c r="AO1" s="7"/>
      <c r="AP1" s="2"/>
      <c r="AQ1" s="2"/>
      <c r="AR1" s="2"/>
      <c r="AS1" s="2"/>
      <c r="AT1" s="2"/>
      <c r="AU1" s="2"/>
    </row>
    <row r="2" ht="12.75" customHeight="1">
      <c r="A2" s="1"/>
      <c r="B2" s="1"/>
      <c r="C2" s="8" t="s">
        <v>3</v>
      </c>
      <c r="D2" s="9">
        <v>2023.0</v>
      </c>
      <c r="E2" s="10"/>
      <c r="F2" s="11"/>
      <c r="G2" s="12"/>
      <c r="H2" s="12"/>
      <c r="I2" s="8" t="s">
        <v>4</v>
      </c>
      <c r="J2" s="9">
        <v>7.0</v>
      </c>
      <c r="K2" s="11"/>
      <c r="L2" s="12"/>
      <c r="M2" s="12"/>
      <c r="N2" s="8" t="s">
        <v>5</v>
      </c>
      <c r="O2" s="9">
        <v>1.0</v>
      </c>
      <c r="P2" s="11"/>
      <c r="Q2" s="13"/>
      <c r="R2" s="12"/>
      <c r="S2" s="12"/>
      <c r="T2" s="12"/>
      <c r="U2" s="12"/>
      <c r="V2" s="8" t="s">
        <v>6</v>
      </c>
      <c r="W2" s="9">
        <f>(7*60)+15</f>
        <v>435</v>
      </c>
      <c r="X2" s="11"/>
      <c r="Y2" s="1"/>
      <c r="Z2" s="1"/>
      <c r="AA2" s="1"/>
      <c r="AB2" s="1"/>
      <c r="AC2" s="1"/>
      <c r="AD2" s="1"/>
      <c r="AE2" s="1"/>
      <c r="AF2" s="1"/>
      <c r="AG2" s="1"/>
      <c r="AH2" s="2"/>
      <c r="AI2" s="14" t="s">
        <v>7</v>
      </c>
      <c r="AJ2" s="15">
        <v>1044.0</v>
      </c>
      <c r="AK2" s="16">
        <f>AM47</f>
        <v>1057.05</v>
      </c>
      <c r="AL2" s="17"/>
      <c r="AM2" s="18">
        <f>AK2-AJ2</f>
        <v>13.05</v>
      </c>
      <c r="AN2" s="7"/>
      <c r="AO2" s="7"/>
      <c r="AP2" s="2"/>
      <c r="AQ2" s="2"/>
      <c r="AR2" s="2"/>
      <c r="AS2" s="2"/>
      <c r="AT2" s="2"/>
      <c r="AU2" s="2"/>
    </row>
    <row r="3" ht="12.75" customHeight="1">
      <c r="A3" s="1"/>
      <c r="B3" s="1"/>
      <c r="C3" s="12"/>
      <c r="D3" s="12"/>
      <c r="E3" s="12"/>
      <c r="F3" s="12"/>
      <c r="G3" s="12"/>
      <c r="H3" s="12"/>
      <c r="I3" s="12"/>
      <c r="J3" s="12"/>
      <c r="K3" s="12"/>
      <c r="L3" s="12"/>
      <c r="M3" s="12"/>
      <c r="N3" s="12"/>
      <c r="O3" s="12"/>
      <c r="P3" s="12"/>
      <c r="Q3" s="12"/>
      <c r="R3" s="12"/>
      <c r="S3" s="12"/>
      <c r="T3" s="12"/>
      <c r="U3" s="12"/>
      <c r="V3" s="12"/>
      <c r="W3" s="12"/>
      <c r="X3" s="1"/>
      <c r="Y3" s="1"/>
      <c r="Z3" s="1"/>
      <c r="AA3" s="1"/>
      <c r="AB3" s="1"/>
      <c r="AC3" s="1"/>
      <c r="AD3" s="1"/>
      <c r="AE3" s="1"/>
      <c r="AF3" s="1"/>
      <c r="AG3" s="1"/>
      <c r="AH3" s="2"/>
      <c r="AI3" s="19" t="s">
        <v>8</v>
      </c>
      <c r="AJ3" s="20">
        <v>187.0</v>
      </c>
      <c r="AK3" s="20">
        <f>AR46</f>
        <v>207</v>
      </c>
      <c r="AL3" s="20"/>
      <c r="AM3" s="2"/>
      <c r="AN3" s="7"/>
      <c r="AO3" s="7"/>
      <c r="AP3" s="2"/>
      <c r="AQ3" s="2"/>
      <c r="AR3" s="2"/>
      <c r="AS3" s="2"/>
      <c r="AT3" s="2"/>
      <c r="AU3" s="2"/>
    </row>
    <row r="4" ht="12.75" customHeight="1">
      <c r="A4" s="2"/>
      <c r="B4" s="21" t="str">
        <f>IF($J$2=1,D2,D2&amp;"-"&amp;D2+1)</f>
        <v>2023-2024</v>
      </c>
      <c r="C4" s="21"/>
      <c r="D4" s="21"/>
      <c r="E4" s="21"/>
      <c r="F4" s="21"/>
      <c r="G4" s="21"/>
      <c r="H4" s="21"/>
      <c r="I4" s="21"/>
      <c r="J4" s="21"/>
      <c r="K4" s="21"/>
      <c r="L4" s="21"/>
      <c r="M4" s="21"/>
      <c r="N4" s="21"/>
      <c r="O4" s="21"/>
      <c r="P4" s="21"/>
      <c r="Q4" s="21"/>
      <c r="R4" s="21"/>
      <c r="S4" s="21"/>
      <c r="T4" s="21"/>
      <c r="U4" s="21"/>
      <c r="V4" s="21"/>
      <c r="W4" s="21"/>
      <c r="X4" s="21"/>
      <c r="Y4" s="2"/>
      <c r="Z4" s="2"/>
      <c r="AA4" s="2"/>
      <c r="AB4" s="2"/>
      <c r="AC4" s="2"/>
      <c r="AD4" s="2"/>
      <c r="AE4" s="2"/>
      <c r="AF4" s="2"/>
      <c r="AG4" s="2"/>
      <c r="AH4" s="2"/>
      <c r="AI4" s="2"/>
      <c r="AJ4" s="2"/>
      <c r="AK4" s="2"/>
      <c r="AL4" s="2"/>
      <c r="AM4" s="2"/>
      <c r="AN4" s="7"/>
      <c r="AO4" s="7"/>
      <c r="AP4" s="2"/>
      <c r="AQ4" s="2"/>
      <c r="AR4" s="2"/>
      <c r="AS4" s="2"/>
      <c r="AT4" s="2"/>
      <c r="AU4" s="2"/>
    </row>
    <row r="5" ht="12.75" customHeight="1">
      <c r="A5" s="2"/>
      <c r="B5" s="22" t="s">
        <v>9</v>
      </c>
      <c r="R5" s="23"/>
      <c r="S5" s="23"/>
      <c r="T5" s="23"/>
      <c r="U5" s="23"/>
      <c r="V5" s="23"/>
      <c r="W5" s="23"/>
      <c r="X5" s="23"/>
      <c r="Y5" s="2"/>
      <c r="Z5" s="2"/>
      <c r="AA5" s="2"/>
      <c r="AB5" s="2"/>
      <c r="AC5" s="2"/>
      <c r="AD5" s="2"/>
      <c r="AE5" s="2"/>
      <c r="AF5" s="2"/>
      <c r="AG5" s="2"/>
      <c r="AH5" s="2"/>
      <c r="AI5" s="24" t="s">
        <v>10</v>
      </c>
      <c r="AJ5" s="25"/>
      <c r="AK5" s="25"/>
      <c r="AL5" s="25"/>
      <c r="AM5" s="25"/>
      <c r="AN5" s="26"/>
      <c r="AO5" s="2"/>
      <c r="AP5" s="2"/>
      <c r="AQ5" s="2"/>
      <c r="AR5" s="2"/>
      <c r="AS5" s="2"/>
      <c r="AT5" s="2"/>
      <c r="AU5" s="2"/>
    </row>
    <row r="6" ht="12.75" customHeight="1">
      <c r="A6" s="2"/>
      <c r="B6" s="27"/>
      <c r="C6" s="27"/>
      <c r="D6" s="27"/>
      <c r="E6" s="27"/>
      <c r="F6" s="27"/>
      <c r="G6" s="27"/>
      <c r="H6" s="27"/>
      <c r="I6" s="27"/>
      <c r="J6" s="28" t="s">
        <v>11</v>
      </c>
      <c r="K6" s="29"/>
      <c r="L6" s="29"/>
      <c r="M6" s="29"/>
      <c r="N6" s="29"/>
      <c r="O6" s="29"/>
      <c r="P6" s="29"/>
      <c r="Q6" s="29"/>
      <c r="R6" s="29"/>
      <c r="S6" s="29"/>
      <c r="T6" s="29"/>
      <c r="U6" s="29"/>
      <c r="V6" s="29"/>
      <c r="W6" s="29"/>
      <c r="X6" s="30"/>
      <c r="Y6" s="31" t="s">
        <v>12</v>
      </c>
      <c r="Z6" s="32" t="s">
        <v>13</v>
      </c>
      <c r="AA6" s="29"/>
      <c r="AB6" s="29"/>
      <c r="AC6" s="29"/>
      <c r="AD6" s="29"/>
      <c r="AE6" s="29"/>
      <c r="AF6" s="30"/>
      <c r="AG6" s="2"/>
      <c r="AH6" s="2"/>
      <c r="AI6" s="33" t="s">
        <v>14</v>
      </c>
      <c r="AJ6" s="34"/>
      <c r="AK6" s="35" t="s">
        <v>15</v>
      </c>
      <c r="AL6" s="36" t="s">
        <v>16</v>
      </c>
      <c r="AM6" s="33" t="s">
        <v>17</v>
      </c>
      <c r="AN6" s="34"/>
      <c r="AO6" s="7"/>
      <c r="AP6" s="2"/>
      <c r="AQ6" s="2"/>
      <c r="AR6" s="2"/>
      <c r="AS6" s="2"/>
      <c r="AT6" s="2"/>
      <c r="AU6" s="2"/>
    </row>
    <row r="7" ht="12.75" customHeight="1">
      <c r="A7" s="37"/>
      <c r="B7" s="38">
        <f>DATE(D2,J2,1)</f>
        <v>45108</v>
      </c>
      <c r="C7" s="39"/>
      <c r="D7" s="39"/>
      <c r="E7" s="39"/>
      <c r="F7" s="39"/>
      <c r="G7" s="39"/>
      <c r="H7" s="40"/>
      <c r="I7" s="41"/>
      <c r="J7" s="38">
        <f>DATE(YEAR(B7+42),MONTH(B7+42),1)</f>
        <v>45139</v>
      </c>
      <c r="K7" s="39"/>
      <c r="L7" s="39"/>
      <c r="M7" s="39"/>
      <c r="N7" s="39"/>
      <c r="O7" s="39"/>
      <c r="P7" s="40"/>
      <c r="Q7" s="41"/>
      <c r="R7" s="38">
        <f>DATE(YEAR(J7+42),MONTH(J7+42),1)</f>
        <v>45170</v>
      </c>
      <c r="S7" s="39"/>
      <c r="T7" s="39"/>
      <c r="U7" s="39"/>
      <c r="V7" s="39"/>
      <c r="W7" s="39"/>
      <c r="X7" s="40"/>
      <c r="Y7" s="37"/>
      <c r="Z7" s="38">
        <f>DATE(YEAR(R7+42),MONTH(R7+42),1)</f>
        <v>45200</v>
      </c>
      <c r="AA7" s="39"/>
      <c r="AB7" s="39"/>
      <c r="AC7" s="39"/>
      <c r="AD7" s="39"/>
      <c r="AE7" s="39"/>
      <c r="AF7" s="40"/>
      <c r="AG7" s="42"/>
      <c r="AH7" s="42"/>
      <c r="AI7" s="43" t="s">
        <v>18</v>
      </c>
      <c r="AJ7" s="44"/>
      <c r="AK7" s="45" t="s">
        <v>19</v>
      </c>
      <c r="AL7" s="46" t="s">
        <v>20</v>
      </c>
      <c r="AM7" s="47" t="s">
        <v>21</v>
      </c>
      <c r="AN7" s="44"/>
      <c r="AO7" s="42"/>
      <c r="AP7" s="42"/>
      <c r="AQ7" s="42"/>
      <c r="AR7" s="42"/>
      <c r="AS7" s="42"/>
      <c r="AT7" s="2"/>
      <c r="AU7" s="42"/>
    </row>
    <row r="8" ht="12.75" customHeight="1">
      <c r="A8" s="42"/>
      <c r="B8" s="48" t="str">
        <f>CHOOSE(1+MOD($O$2+1-2,7),"Su","M","Tu","W","Th","F","Sa")</f>
        <v>Su</v>
      </c>
      <c r="C8" s="49" t="str">
        <f>CHOOSE(1+MOD($O$2+2-2,7),"Su","M","Tu","W","Th","F","Sa")</f>
        <v>M</v>
      </c>
      <c r="D8" s="49" t="str">
        <f>CHOOSE(1+MOD($O$2+3-2,7),"Su","M","Tu","W","Th","F","Sa")</f>
        <v>Tu</v>
      </c>
      <c r="E8" s="49" t="str">
        <f>CHOOSE(1+MOD($O$2+4-2,7),"Su","M","Tu","W","Th","F","Sa")</f>
        <v>W</v>
      </c>
      <c r="F8" s="49" t="str">
        <f>CHOOSE(1+MOD($O$2+5-2,7),"Su","M","Tu","W","Th","F","Sa")</f>
        <v>Th</v>
      </c>
      <c r="G8" s="49" t="str">
        <f>CHOOSE(1+MOD($O$2+6-2,7),"Su","M","Tu","W","Th","F","Sa")</f>
        <v>F</v>
      </c>
      <c r="H8" s="50" t="str">
        <f>CHOOSE(1+MOD($O$2+7-2,7),"Su","M","Tu","W","Th","F","Sa")</f>
        <v>Sa</v>
      </c>
      <c r="I8" s="51"/>
      <c r="J8" s="48" t="str">
        <f>CHOOSE(1+MOD($O$2+1-2,7),"Su","M","Tu","W","Th","F","Sa")</f>
        <v>Su</v>
      </c>
      <c r="K8" s="49" t="str">
        <f>CHOOSE(1+MOD($O$2+2-2,7),"Su","M","Tu","W","Th","F","Sa")</f>
        <v>M</v>
      </c>
      <c r="L8" s="49" t="str">
        <f>CHOOSE(1+MOD($O$2+3-2,7),"Su","M","Tu","W","Th","F","Sa")</f>
        <v>Tu</v>
      </c>
      <c r="M8" s="49" t="str">
        <f>CHOOSE(1+MOD($O$2+4-2,7),"Su","M","Tu","W","Th","F","Sa")</f>
        <v>W</v>
      </c>
      <c r="N8" s="49" t="str">
        <f>CHOOSE(1+MOD($O$2+5-2,7),"Su","M","Tu","W","Th","F","Sa")</f>
        <v>Th</v>
      </c>
      <c r="O8" s="49" t="str">
        <f>CHOOSE(1+MOD($O$2+6-2,7),"Su","M","Tu","W","Th","F","Sa")</f>
        <v>F</v>
      </c>
      <c r="P8" s="50" t="str">
        <f>CHOOSE(1+MOD($O$2+7-2,7),"Su","M","Tu","W","Th","F","Sa")</f>
        <v>Sa</v>
      </c>
      <c r="Q8" s="51"/>
      <c r="R8" s="48" t="str">
        <f>CHOOSE(1+MOD($O$2+1-2,7),"Su","M","Tu","W","Th","F","Sa")</f>
        <v>Su</v>
      </c>
      <c r="S8" s="49" t="str">
        <f>CHOOSE(1+MOD($O$2+2-2,7),"Su","M","Tu","W","Th","F","Sa")</f>
        <v>M</v>
      </c>
      <c r="T8" s="49" t="str">
        <f>CHOOSE(1+MOD($O$2+3-2,7),"Su","M","Tu","W","Th","F","Sa")</f>
        <v>Tu</v>
      </c>
      <c r="U8" s="49" t="str">
        <f>CHOOSE(1+MOD($O$2+4-2,7),"Su","M","Tu","W","Th","F","Sa")</f>
        <v>W</v>
      </c>
      <c r="V8" s="49" t="str">
        <f>CHOOSE(1+MOD($O$2+5-2,7),"Su","M","Tu","W","Th","F","Sa")</f>
        <v>Th</v>
      </c>
      <c r="W8" s="49" t="str">
        <f>CHOOSE(1+MOD($O$2+6-2,7),"Su","M","Tu","W","Th","F","Sa")</f>
        <v>F</v>
      </c>
      <c r="X8" s="50" t="str">
        <f>CHOOSE(1+MOD($O$2+7-2,7),"Su","M","Tu","W","Th","F","Sa")</f>
        <v>Sa</v>
      </c>
      <c r="Y8" s="51"/>
      <c r="Z8" s="48" t="str">
        <f>CHOOSE(1+MOD($O$2+1-2,7),"Su","M","Tu","W","Th","F","Sa")</f>
        <v>Su</v>
      </c>
      <c r="AA8" s="49" t="str">
        <f>CHOOSE(1+MOD($O$2+2-2,7),"Su","M","Tu","W","Th","F","Sa")</f>
        <v>M</v>
      </c>
      <c r="AB8" s="49" t="str">
        <f>CHOOSE(1+MOD($O$2+3-2,7),"Su","M","Tu","W","Th","F","Sa")</f>
        <v>Tu</v>
      </c>
      <c r="AC8" s="49" t="str">
        <f>CHOOSE(1+MOD($O$2+4-2,7),"Su","M","Tu","W","Th","F","Sa")</f>
        <v>W</v>
      </c>
      <c r="AD8" s="49" t="str">
        <f>CHOOSE(1+MOD($O$2+5-2,7),"Su","M","Tu","W","Th","F","Sa")</f>
        <v>Th</v>
      </c>
      <c r="AE8" s="49" t="str">
        <f>CHOOSE(1+MOD($O$2+6-2,7),"Su","M","Tu","W","Th","F","Sa")</f>
        <v>F</v>
      </c>
      <c r="AF8" s="50" t="str">
        <f>CHOOSE(1+MOD($O$2+7-2,7),"Su","M","Tu","W","Th","F","Sa")</f>
        <v>Sa</v>
      </c>
      <c r="AG8" s="51"/>
      <c r="AH8" s="51"/>
      <c r="AI8" s="52" t="s">
        <v>22</v>
      </c>
      <c r="AJ8" s="44"/>
      <c r="AK8" s="53" t="s">
        <v>23</v>
      </c>
      <c r="AL8" s="46" t="s">
        <v>24</v>
      </c>
      <c r="AM8" s="54" t="s">
        <v>25</v>
      </c>
      <c r="AN8" s="44"/>
      <c r="AO8" s="51"/>
      <c r="AP8" s="51"/>
      <c r="AQ8" s="51"/>
      <c r="AR8" s="51"/>
      <c r="AS8" s="51"/>
      <c r="AT8" s="2"/>
      <c r="AU8" s="51"/>
    </row>
    <row r="9" ht="12.75" customHeight="1">
      <c r="A9" s="42"/>
      <c r="B9" s="55" t="str">
        <f>IF(WEEKDAY(B7,1)=$O$2,B7,"")</f>
        <v/>
      </c>
      <c r="C9" s="56" t="str">
        <f>IF(B9="",IF(WEEKDAY(B7,1)=MOD($O$2,7)+1,B7,""),B9+1)</f>
        <v/>
      </c>
      <c r="D9" s="56" t="str">
        <f>IF(C9="",IF(WEEKDAY(B7,1)=MOD($O$2+1,7)+1,B7,""),C9+1)</f>
        <v/>
      </c>
      <c r="E9" s="56" t="str">
        <f>IF(D9="",IF(WEEKDAY(B7,1)=MOD($O$2+2,7)+1,B7,""),D9+1)</f>
        <v/>
      </c>
      <c r="F9" s="56" t="str">
        <f>IF(E9="",IF(WEEKDAY(B7,1)=MOD($O$2+3,7)+1,B7,""),E9+1)</f>
        <v/>
      </c>
      <c r="G9" s="56" t="str">
        <f>IF(F9="",IF(WEEKDAY(B7,1)=MOD($O$2+4,7)+1,B7,""),F9+1)</f>
        <v/>
      </c>
      <c r="H9" s="55">
        <f>IF(G9="",IF(WEEKDAY(B7,1)=MOD($O$2+5,7)+1,B7,""),G9+1)</f>
        <v>45108</v>
      </c>
      <c r="I9" s="51"/>
      <c r="J9" s="55" t="str">
        <f>IF(WEEKDAY(J7,1)=$O$2,J7,"")</f>
        <v/>
      </c>
      <c r="K9" s="57" t="str">
        <f>IF(J9="",IF(WEEKDAY(J7,1)=MOD($O$2,7)+1,J7,""),J9+1)</f>
        <v/>
      </c>
      <c r="L9" s="58">
        <f>IF(K9="",IF(WEEKDAY(J7,1)=MOD($O$2+1,7)+1,J7,""),K9+1)</f>
        <v>45139</v>
      </c>
      <c r="M9" s="58">
        <f>IF(L9="",IF(WEEKDAY(J7,1)=MOD($O$2+2,7)+1,J7,""),L9+1)</f>
        <v>45140</v>
      </c>
      <c r="N9" s="58">
        <f>IF(M9="",IF(WEEKDAY(J7,1)=MOD($O$2+3,7)+1,J7,""),M9+1)</f>
        <v>45141</v>
      </c>
      <c r="O9" s="58">
        <f>IF(N9="",IF(WEEKDAY(J7,1)=MOD($O$2+4,7)+1,J7,""),N9+1)</f>
        <v>45142</v>
      </c>
      <c r="P9" s="55">
        <f>IF(O9="",IF(WEEKDAY(J7,1)=MOD($O$2+5,7)+1,J7,""),O9+1)</f>
        <v>45143</v>
      </c>
      <c r="Q9" s="51"/>
      <c r="R9" s="55" t="str">
        <f>IF(WEEKDAY(R7,1)=$O$2,R7,"")</f>
        <v/>
      </c>
      <c r="S9" s="59" t="str">
        <f>IF(R9="",IF(WEEKDAY(R7,1)=MOD($O$2,7)+1,R7,""),R9+1)</f>
        <v/>
      </c>
      <c r="T9" s="60" t="str">
        <f>IF(S9="",IF(WEEKDAY(R7,1)=MOD($O$2+1,7)+1,R7,""),S9+1)</f>
        <v/>
      </c>
      <c r="U9" s="60" t="str">
        <f>IF(T9="",IF(WEEKDAY(R7,1)=MOD($O$2+2,7)+1,R7,""),T9+1)</f>
        <v/>
      </c>
      <c r="V9" s="60" t="str">
        <f>IF(U9="",IF(WEEKDAY(R7,1)=MOD($O$2+3,7)+1,R7,""),U9+1)</f>
        <v/>
      </c>
      <c r="W9" s="60">
        <f>IF(V9="",IF(WEEKDAY(R7,1)=MOD($O$2+4,7)+1,R7,""),V9+1)</f>
        <v>45170</v>
      </c>
      <c r="X9" s="61">
        <f>IF(W9="",IF(WEEKDAY(R7,1)=MOD($O$2+5,7)+1,R7,""),W9+1)</f>
        <v>45171</v>
      </c>
      <c r="Y9" s="62"/>
      <c r="Z9" s="55">
        <f>IF(WEEKDAY(Z7,1)=$O$2,Z7,"")</f>
        <v>45200</v>
      </c>
      <c r="AA9" s="60">
        <f>IF(Z9="",IF(WEEKDAY(Z7,1)=MOD($O$2,7)+1,Z7,""),Z9+1)</f>
        <v>45201</v>
      </c>
      <c r="AB9" s="60">
        <f>IF(AA9="",IF(WEEKDAY(Z7,1)=MOD($O$2+1,7)+1,Z7,""),AA9+1)</f>
        <v>45202</v>
      </c>
      <c r="AC9" s="60">
        <f>IF(AB9="",IF(WEEKDAY(Z7,1)=MOD($O$2+2,7)+1,Z7,""),AB9+1)</f>
        <v>45203</v>
      </c>
      <c r="AD9" s="60">
        <f>IF(AC9="",IF(WEEKDAY(Z7,1)=MOD($O$2+3,7)+1,Z7,""),AC9+1)</f>
        <v>45204</v>
      </c>
      <c r="AE9" s="60">
        <f>IF(AD9="",IF(WEEKDAY(Z7,1)=MOD($O$2+4,7)+1,Z7,""),AD9+1)</f>
        <v>45205</v>
      </c>
      <c r="AF9" s="55">
        <f>IF(AE9="",IF(WEEKDAY(Z7,1)=MOD($O$2+5,7)+1,Z7,""),AE9+1)</f>
        <v>45206</v>
      </c>
      <c r="AG9" s="62"/>
      <c r="AH9" s="62"/>
      <c r="AI9" s="63" t="s">
        <v>26</v>
      </c>
      <c r="AJ9" s="44"/>
      <c r="AK9" s="45" t="s">
        <v>23</v>
      </c>
      <c r="AL9" s="64" t="s">
        <v>27</v>
      </c>
      <c r="AM9" s="54" t="s">
        <v>28</v>
      </c>
      <c r="AN9" s="44"/>
      <c r="AO9" s="62"/>
      <c r="AP9" s="62"/>
      <c r="AQ9" s="62"/>
      <c r="AR9" s="62"/>
      <c r="AS9" s="62"/>
      <c r="AT9" s="2"/>
      <c r="AU9" s="62"/>
    </row>
    <row r="10" ht="12.75" customHeight="1">
      <c r="A10" s="42"/>
      <c r="B10" s="55">
        <f t="shared" ref="B10:B14" si="5">IF(H9="","",IF(MONTH(H9+1)&lt;&gt;MONTH(H9),"",H9+1))</f>
        <v>45109</v>
      </c>
      <c r="C10" s="65">
        <f t="shared" ref="C10:H10" si="1">IF(B10="","",IF(MONTH(B10+1)&lt;&gt;MONTH(B10),"",B10+1))</f>
        <v>45110</v>
      </c>
      <c r="D10" s="65">
        <f t="shared" si="1"/>
        <v>45111</v>
      </c>
      <c r="E10" s="65">
        <f t="shared" si="1"/>
        <v>45112</v>
      </c>
      <c r="F10" s="66">
        <f t="shared" si="1"/>
        <v>45113</v>
      </c>
      <c r="G10" s="66">
        <f t="shared" si="1"/>
        <v>45114</v>
      </c>
      <c r="H10" s="55">
        <f t="shared" si="1"/>
        <v>45115</v>
      </c>
      <c r="I10" s="51"/>
      <c r="J10" s="67">
        <f t="shared" ref="J10:J14" si="7">IF(P9="","",IF(MONTH(P9+1)&lt;&gt;MONTH(P9),"",P9+1))</f>
        <v>45144</v>
      </c>
      <c r="K10" s="68">
        <f t="shared" ref="K10:P10" si="2">IF(J10="","",IF(MONTH(J10+1)&lt;&gt;MONTH(J10),"",J10+1))</f>
        <v>45145</v>
      </c>
      <c r="L10" s="69">
        <f t="shared" si="2"/>
        <v>45146</v>
      </c>
      <c r="M10" s="60">
        <f t="shared" si="2"/>
        <v>45147</v>
      </c>
      <c r="N10" s="60">
        <f t="shared" si="2"/>
        <v>45148</v>
      </c>
      <c r="O10" s="60">
        <f t="shared" si="2"/>
        <v>45149</v>
      </c>
      <c r="P10" s="70">
        <f t="shared" si="2"/>
        <v>45150</v>
      </c>
      <c r="Q10" s="51"/>
      <c r="R10" s="61">
        <f t="shared" ref="R10:R14" si="9">IF(X9="","",IF(MONTH(X9+1)&lt;&gt;MONTH(X9),"",X9+1))</f>
        <v>45172</v>
      </c>
      <c r="S10" s="71">
        <f t="shared" ref="S10:X10" si="3">IF(R10="","",IF(MONTH(R10+1)&lt;&gt;MONTH(R10),"",R10+1))</f>
        <v>45173</v>
      </c>
      <c r="T10" s="72">
        <f t="shared" si="3"/>
        <v>45174</v>
      </c>
      <c r="U10" s="72">
        <f t="shared" si="3"/>
        <v>45175</v>
      </c>
      <c r="V10" s="72">
        <f t="shared" si="3"/>
        <v>45176</v>
      </c>
      <c r="W10" s="72">
        <f t="shared" si="3"/>
        <v>45177</v>
      </c>
      <c r="X10" s="61">
        <f t="shared" si="3"/>
        <v>45178</v>
      </c>
      <c r="Y10" s="62"/>
      <c r="Z10" s="55">
        <f t="shared" ref="Z10:Z14" si="11">IF(AF9="","",IF(MONTH(AF9+1)&lt;&gt;MONTH(AF9),"",AF9+1))</f>
        <v>45207</v>
      </c>
      <c r="AA10" s="66">
        <f t="shared" ref="AA10:AF10" si="4">IF(Z10="","",IF(MONTH(Z10+1)&lt;&gt;MONTH(Z10),"",Z10+1))</f>
        <v>45208</v>
      </c>
      <c r="AB10" s="60">
        <f t="shared" si="4"/>
        <v>45209</v>
      </c>
      <c r="AC10" s="60">
        <f t="shared" si="4"/>
        <v>45210</v>
      </c>
      <c r="AD10" s="60">
        <f t="shared" si="4"/>
        <v>45211</v>
      </c>
      <c r="AE10" s="73">
        <f t="shared" si="4"/>
        <v>45212</v>
      </c>
      <c r="AF10" s="55">
        <f t="shared" si="4"/>
        <v>45213</v>
      </c>
      <c r="AG10" s="62"/>
      <c r="AH10" s="62"/>
      <c r="AI10" s="74" t="s">
        <v>29</v>
      </c>
      <c r="AJ10" s="75"/>
      <c r="AK10" s="76" t="s">
        <v>23</v>
      </c>
      <c r="AL10" s="77" t="s">
        <v>30</v>
      </c>
      <c r="AM10" s="78" t="s">
        <v>31</v>
      </c>
      <c r="AN10" s="75"/>
      <c r="AO10" s="62"/>
      <c r="AP10" s="62"/>
      <c r="AQ10" s="62"/>
      <c r="AR10" s="62"/>
      <c r="AS10" s="62"/>
      <c r="AT10" s="2"/>
      <c r="AU10" s="62"/>
    </row>
    <row r="11" ht="12.75" customHeight="1">
      <c r="A11" s="42"/>
      <c r="B11" s="55">
        <f t="shared" si="5"/>
        <v>45116</v>
      </c>
      <c r="C11" s="79">
        <f t="shared" ref="C11:H11" si="6">IF(B11="","",IF(MONTH(B11+1)&lt;&gt;MONTH(B11),"",B11+1))</f>
        <v>45117</v>
      </c>
      <c r="D11" s="79">
        <f t="shared" si="6"/>
        <v>45118</v>
      </c>
      <c r="E11" s="79">
        <f t="shared" si="6"/>
        <v>45119</v>
      </c>
      <c r="F11" s="79">
        <f t="shared" si="6"/>
        <v>45120</v>
      </c>
      <c r="G11" s="79">
        <f t="shared" si="6"/>
        <v>45121</v>
      </c>
      <c r="H11" s="55">
        <f t="shared" si="6"/>
        <v>45122</v>
      </c>
      <c r="I11" s="51"/>
      <c r="J11" s="55">
        <f t="shared" si="7"/>
        <v>45151</v>
      </c>
      <c r="K11" s="80">
        <f t="shared" ref="K11:P11" si="8">IF(J11="","",IF(MONTH(J11+1)&lt;&gt;MONTH(J11),"",J11+1))</f>
        <v>45152</v>
      </c>
      <c r="L11" s="60">
        <f t="shared" si="8"/>
        <v>45153</v>
      </c>
      <c r="M11" s="60">
        <f t="shared" si="8"/>
        <v>45154</v>
      </c>
      <c r="N11" s="60">
        <f t="shared" si="8"/>
        <v>45155</v>
      </c>
      <c r="O11" s="60">
        <f t="shared" si="8"/>
        <v>45156</v>
      </c>
      <c r="P11" s="55">
        <f t="shared" si="8"/>
        <v>45157</v>
      </c>
      <c r="Q11" s="51"/>
      <c r="R11" s="81">
        <f t="shared" si="9"/>
        <v>45179</v>
      </c>
      <c r="S11" s="82">
        <f t="shared" ref="S11:X11" si="10">IF(R11="","",IF(MONTH(R11+1)&lt;&gt;MONTH(R11),"",R11+1))</f>
        <v>45180</v>
      </c>
      <c r="T11" s="69">
        <f t="shared" si="10"/>
        <v>45181</v>
      </c>
      <c r="U11" s="60">
        <f t="shared" si="10"/>
        <v>45182</v>
      </c>
      <c r="V11" s="60">
        <f t="shared" si="10"/>
        <v>45183</v>
      </c>
      <c r="W11" s="60">
        <f t="shared" si="10"/>
        <v>45184</v>
      </c>
      <c r="X11" s="61">
        <f t="shared" si="10"/>
        <v>45185</v>
      </c>
      <c r="Y11" s="62"/>
      <c r="Z11" s="55">
        <f t="shared" si="11"/>
        <v>45214</v>
      </c>
      <c r="AA11" s="73">
        <f t="shared" ref="AA11:AF11" si="12">IF(Z11="","",IF(MONTH(Z11+1)&lt;&gt;MONTH(Z11),"",Z11+1))</f>
        <v>45215</v>
      </c>
      <c r="AB11" s="60">
        <f t="shared" si="12"/>
        <v>45216</v>
      </c>
      <c r="AC11" s="60">
        <f t="shared" si="12"/>
        <v>45217</v>
      </c>
      <c r="AD11" s="60">
        <f t="shared" si="12"/>
        <v>45218</v>
      </c>
      <c r="AE11" s="73">
        <f t="shared" si="12"/>
        <v>45219</v>
      </c>
      <c r="AF11" s="55">
        <f t="shared" si="12"/>
        <v>45220</v>
      </c>
      <c r="AG11" s="62"/>
      <c r="AH11" s="62"/>
      <c r="AI11" s="83"/>
      <c r="AJ11" s="84"/>
      <c r="AK11" s="85"/>
      <c r="AL11" s="86"/>
      <c r="AM11" s="83"/>
      <c r="AN11" s="84"/>
      <c r="AO11" s="62"/>
      <c r="AP11" s="62"/>
      <c r="AQ11" s="62"/>
      <c r="AR11" s="62"/>
      <c r="AS11" s="62"/>
      <c r="AT11" s="2"/>
      <c r="AU11" s="62"/>
    </row>
    <row r="12" ht="12.75" customHeight="1">
      <c r="A12" s="42"/>
      <c r="B12" s="55">
        <f t="shared" si="5"/>
        <v>45123</v>
      </c>
      <c r="C12" s="79">
        <f t="shared" ref="C12:H12" si="13">IF(B12="","",IF(MONTH(B12+1)&lt;&gt;MONTH(B12),"",B12+1))</f>
        <v>45124</v>
      </c>
      <c r="D12" s="79">
        <f t="shared" si="13"/>
        <v>45125</v>
      </c>
      <c r="E12" s="79">
        <f t="shared" si="13"/>
        <v>45126</v>
      </c>
      <c r="F12" s="79">
        <f t="shared" si="13"/>
        <v>45127</v>
      </c>
      <c r="G12" s="79">
        <f t="shared" si="13"/>
        <v>45128</v>
      </c>
      <c r="H12" s="55">
        <f t="shared" si="13"/>
        <v>45129</v>
      </c>
      <c r="I12" s="51"/>
      <c r="J12" s="55">
        <f t="shared" si="7"/>
        <v>45158</v>
      </c>
      <c r="K12" s="60">
        <f t="shared" ref="K12:P12" si="14">IF(J12="","",IF(MONTH(J12+1)&lt;&gt;MONTH(J12),"",J12+1))</f>
        <v>45159</v>
      </c>
      <c r="L12" s="60">
        <f t="shared" si="14"/>
        <v>45160</v>
      </c>
      <c r="M12" s="60">
        <f t="shared" si="14"/>
        <v>45161</v>
      </c>
      <c r="N12" s="60">
        <f t="shared" si="14"/>
        <v>45162</v>
      </c>
      <c r="O12" s="60">
        <f t="shared" si="14"/>
        <v>45163</v>
      </c>
      <c r="P12" s="55">
        <f t="shared" si="14"/>
        <v>45164</v>
      </c>
      <c r="Q12" s="51"/>
      <c r="R12" s="61">
        <f t="shared" si="9"/>
        <v>45186</v>
      </c>
      <c r="S12" s="80">
        <f t="shared" ref="S12:X12" si="15">IF(R12="","",IF(MONTH(R12+1)&lt;&gt;MONTH(R12),"",R12+1))</f>
        <v>45187</v>
      </c>
      <c r="T12" s="60">
        <f t="shared" si="15"/>
        <v>45188</v>
      </c>
      <c r="U12" s="60">
        <f t="shared" si="15"/>
        <v>45189</v>
      </c>
      <c r="V12" s="60">
        <f t="shared" si="15"/>
        <v>45190</v>
      </c>
      <c r="W12" s="60">
        <f t="shared" si="15"/>
        <v>45191</v>
      </c>
      <c r="X12" s="61">
        <f t="shared" si="15"/>
        <v>45192</v>
      </c>
      <c r="Y12" s="62"/>
      <c r="Z12" s="55">
        <f t="shared" si="11"/>
        <v>45221</v>
      </c>
      <c r="AA12" s="79">
        <f t="shared" ref="AA12:AF12" si="16">IF(Z12="","",IF(MONTH(Z12+1)&lt;&gt;MONTH(Z12),"",Z12+1))</f>
        <v>45222</v>
      </c>
      <c r="AB12" s="79">
        <f t="shared" si="16"/>
        <v>45223</v>
      </c>
      <c r="AC12" s="79">
        <f t="shared" si="16"/>
        <v>45224</v>
      </c>
      <c r="AD12" s="79">
        <f t="shared" si="16"/>
        <v>45225</v>
      </c>
      <c r="AE12" s="79">
        <f t="shared" si="16"/>
        <v>45226</v>
      </c>
      <c r="AF12" s="55">
        <f t="shared" si="16"/>
        <v>45227</v>
      </c>
      <c r="AG12" s="62"/>
      <c r="AH12" s="62"/>
      <c r="AI12" s="87" t="s">
        <v>32</v>
      </c>
      <c r="AJ12" s="44"/>
      <c r="AK12" s="45" t="s">
        <v>23</v>
      </c>
      <c r="AL12" s="46" t="s">
        <v>33</v>
      </c>
      <c r="AM12" s="88" t="s">
        <v>34</v>
      </c>
      <c r="AN12" s="44"/>
      <c r="AO12" s="62"/>
      <c r="AP12" s="62"/>
      <c r="AQ12" s="62"/>
      <c r="AR12" s="62"/>
      <c r="AS12" s="62"/>
      <c r="AT12" s="2"/>
      <c r="AU12" s="62"/>
    </row>
    <row r="13" ht="12.75" customHeight="1">
      <c r="A13" s="42"/>
      <c r="B13" s="55">
        <f t="shared" si="5"/>
        <v>45130</v>
      </c>
      <c r="C13" s="58">
        <f t="shared" ref="C13:H13" si="17">IF(B13="","",IF(MONTH(B13+1)&lt;&gt;MONTH(B13),"",B13+1))</f>
        <v>45131</v>
      </c>
      <c r="D13" s="58">
        <f t="shared" si="17"/>
        <v>45132</v>
      </c>
      <c r="E13" s="58">
        <f t="shared" si="17"/>
        <v>45133</v>
      </c>
      <c r="F13" s="58">
        <f t="shared" si="17"/>
        <v>45134</v>
      </c>
      <c r="G13" s="58">
        <f t="shared" si="17"/>
        <v>45135</v>
      </c>
      <c r="H13" s="55">
        <f t="shared" si="17"/>
        <v>45136</v>
      </c>
      <c r="I13" s="51"/>
      <c r="J13" s="55">
        <f t="shared" si="7"/>
        <v>45165</v>
      </c>
      <c r="K13" s="60">
        <f t="shared" ref="K13:P13" si="18">IF(J13="","",IF(MONTH(J13+1)&lt;&gt;MONTH(J13),"",J13+1))</f>
        <v>45166</v>
      </c>
      <c r="L13" s="60">
        <f t="shared" si="18"/>
        <v>45167</v>
      </c>
      <c r="M13" s="60">
        <f t="shared" si="18"/>
        <v>45168</v>
      </c>
      <c r="N13" s="60">
        <f t="shared" si="18"/>
        <v>45169</v>
      </c>
      <c r="O13" s="60" t="str">
        <f t="shared" si="18"/>
        <v/>
      </c>
      <c r="P13" s="55" t="str">
        <f t="shared" si="18"/>
        <v/>
      </c>
      <c r="Q13" s="51"/>
      <c r="R13" s="61">
        <f t="shared" si="9"/>
        <v>45193</v>
      </c>
      <c r="S13" s="60">
        <f t="shared" ref="S13:X13" si="19">IF(R13="","",IF(MONTH(R13+1)&lt;&gt;MONTH(R13),"",R13+1))</f>
        <v>45194</v>
      </c>
      <c r="T13" s="60">
        <f t="shared" si="19"/>
        <v>45195</v>
      </c>
      <c r="U13" s="60">
        <f t="shared" si="19"/>
        <v>45196</v>
      </c>
      <c r="V13" s="60">
        <f t="shared" si="19"/>
        <v>45197</v>
      </c>
      <c r="W13" s="60">
        <f t="shared" si="19"/>
        <v>45198</v>
      </c>
      <c r="X13" s="61">
        <f t="shared" si="19"/>
        <v>45199</v>
      </c>
      <c r="Y13" s="62"/>
      <c r="Z13" s="55">
        <f t="shared" si="11"/>
        <v>45228</v>
      </c>
      <c r="AA13" s="58">
        <f t="shared" ref="AA13:AF13" si="20">IF(Z13="","",IF(MONTH(Z13+1)&lt;&gt;MONTH(Z13),"",Z13+1))</f>
        <v>45229</v>
      </c>
      <c r="AB13" s="58">
        <f t="shared" si="20"/>
        <v>45230</v>
      </c>
      <c r="AC13" s="60" t="str">
        <f t="shared" si="20"/>
        <v/>
      </c>
      <c r="AD13" s="60" t="str">
        <f t="shared" si="20"/>
        <v/>
      </c>
      <c r="AE13" s="60" t="str">
        <f t="shared" si="20"/>
        <v/>
      </c>
      <c r="AF13" s="55" t="str">
        <f t="shared" si="20"/>
        <v/>
      </c>
      <c r="AG13" s="62"/>
      <c r="AH13" s="62"/>
      <c r="AI13" s="89" t="s">
        <v>35</v>
      </c>
      <c r="AJ13" s="75"/>
      <c r="AK13" s="90" t="s">
        <v>23</v>
      </c>
      <c r="AL13" s="64" t="s">
        <v>36</v>
      </c>
      <c r="AM13" s="47" t="s">
        <v>37</v>
      </c>
      <c r="AN13" s="44"/>
      <c r="AO13" s="62"/>
      <c r="AP13" s="62"/>
      <c r="AQ13" s="62"/>
      <c r="AR13" s="62"/>
      <c r="AS13" s="62"/>
      <c r="AT13" s="2"/>
      <c r="AU13" s="62"/>
    </row>
    <row r="14" ht="12.75" customHeight="1">
      <c r="A14" s="42"/>
      <c r="B14" s="55">
        <f t="shared" si="5"/>
        <v>45137</v>
      </c>
      <c r="C14" s="58">
        <f t="shared" ref="C14:H14" si="21">IF(B14="","",IF(MONTH(B14+1)&lt;&gt;MONTH(B14),"",B14+1))</f>
        <v>45138</v>
      </c>
      <c r="D14" s="60" t="str">
        <f t="shared" si="21"/>
        <v/>
      </c>
      <c r="E14" s="60" t="str">
        <f t="shared" si="21"/>
        <v/>
      </c>
      <c r="F14" s="60" t="str">
        <f t="shared" si="21"/>
        <v/>
      </c>
      <c r="G14" s="60" t="str">
        <f t="shared" si="21"/>
        <v/>
      </c>
      <c r="H14" s="55" t="str">
        <f t="shared" si="21"/>
        <v/>
      </c>
      <c r="I14" s="51"/>
      <c r="J14" s="55" t="str">
        <f t="shared" si="7"/>
        <v/>
      </c>
      <c r="K14" s="60" t="str">
        <f t="shared" ref="K14:O14" si="22">IF(J14="","",IF(MONTH(J14+1)&lt;&gt;MONTH(J14),"",J14+1))</f>
        <v/>
      </c>
      <c r="L14" s="60" t="str">
        <f t="shared" si="22"/>
        <v/>
      </c>
      <c r="M14" s="60" t="str">
        <f t="shared" si="22"/>
        <v/>
      </c>
      <c r="N14" s="60" t="str">
        <f t="shared" si="22"/>
        <v/>
      </c>
      <c r="O14" s="60" t="str">
        <f t="shared" si="22"/>
        <v/>
      </c>
      <c r="P14" s="55"/>
      <c r="Q14" s="51"/>
      <c r="R14" s="55" t="str">
        <f t="shared" si="9"/>
        <v/>
      </c>
      <c r="S14" s="60" t="str">
        <f t="shared" ref="S14:X14" si="23">IF(R14="","",IF(MONTH(R14+1)&lt;&gt;MONTH(R14),"",R14+1))</f>
        <v/>
      </c>
      <c r="T14" s="60" t="str">
        <f t="shared" si="23"/>
        <v/>
      </c>
      <c r="U14" s="60" t="str">
        <f t="shared" si="23"/>
        <v/>
      </c>
      <c r="V14" s="60" t="str">
        <f t="shared" si="23"/>
        <v/>
      </c>
      <c r="W14" s="60" t="str">
        <f t="shared" si="23"/>
        <v/>
      </c>
      <c r="X14" s="55" t="str">
        <f t="shared" si="23"/>
        <v/>
      </c>
      <c r="Y14" s="62"/>
      <c r="Z14" s="55" t="str">
        <f t="shared" si="11"/>
        <v/>
      </c>
      <c r="AA14" s="60" t="str">
        <f t="shared" ref="AA14:AF14" si="24">IF(Z14="","",IF(MONTH(Z14+1)&lt;&gt;MONTH(Z14),"",Z14+1))</f>
        <v/>
      </c>
      <c r="AB14" s="60" t="str">
        <f t="shared" si="24"/>
        <v/>
      </c>
      <c r="AC14" s="60" t="str">
        <f t="shared" si="24"/>
        <v/>
      </c>
      <c r="AD14" s="60" t="str">
        <f t="shared" si="24"/>
        <v/>
      </c>
      <c r="AE14" s="60" t="str">
        <f t="shared" si="24"/>
        <v/>
      </c>
      <c r="AF14" s="55" t="str">
        <f t="shared" si="24"/>
        <v/>
      </c>
      <c r="AG14" s="62"/>
      <c r="AH14" s="62"/>
      <c r="AI14" s="91"/>
      <c r="AJ14" s="92"/>
      <c r="AK14" s="93"/>
      <c r="AL14" s="64" t="s">
        <v>38</v>
      </c>
      <c r="AM14" s="47">
        <v>45173.0</v>
      </c>
      <c r="AN14" s="44"/>
      <c r="AO14" s="62"/>
      <c r="AP14" s="62"/>
      <c r="AQ14" s="62"/>
      <c r="AR14" s="62"/>
      <c r="AS14" s="62"/>
      <c r="AT14" s="2"/>
      <c r="AU14" s="62"/>
    </row>
    <row r="15" ht="12.75" customHeight="1">
      <c r="A15" s="42"/>
      <c r="B15" s="51"/>
      <c r="C15" s="51"/>
      <c r="D15" s="51"/>
      <c r="E15" s="51"/>
      <c r="F15" s="51"/>
      <c r="G15" s="51"/>
      <c r="H15" s="51"/>
      <c r="I15" s="51"/>
      <c r="J15" s="51"/>
      <c r="K15" s="51"/>
      <c r="L15" s="51"/>
      <c r="M15" s="51"/>
      <c r="N15" s="51"/>
      <c r="O15" s="51"/>
      <c r="P15" s="51"/>
      <c r="Q15" s="51"/>
      <c r="R15" s="51"/>
      <c r="S15" s="51"/>
      <c r="T15" s="51"/>
      <c r="U15" s="51"/>
      <c r="V15" s="51"/>
      <c r="W15" s="51"/>
      <c r="X15" s="51"/>
      <c r="Y15" s="2"/>
      <c r="Z15" s="2"/>
      <c r="AA15" s="2"/>
      <c r="AB15" s="2"/>
      <c r="AC15" s="2"/>
      <c r="AD15" s="2"/>
      <c r="AE15" s="2"/>
      <c r="AF15" s="2"/>
      <c r="AG15" s="2"/>
      <c r="AH15" s="2"/>
      <c r="AI15" s="91"/>
      <c r="AJ15" s="92"/>
      <c r="AK15" s="93"/>
      <c r="AL15" s="64" t="s">
        <v>39</v>
      </c>
      <c r="AM15" s="47">
        <v>45208.0</v>
      </c>
      <c r="AN15" s="44"/>
      <c r="AO15" s="7"/>
      <c r="AP15" s="2"/>
      <c r="AQ15" s="2"/>
      <c r="AR15" s="2"/>
      <c r="AS15" s="2"/>
      <c r="AT15" s="2"/>
      <c r="AU15" s="2"/>
    </row>
    <row r="16" ht="12.75" customHeight="1">
      <c r="A16" s="42"/>
      <c r="B16" s="32" t="s">
        <v>40</v>
      </c>
      <c r="C16" s="29"/>
      <c r="D16" s="29"/>
      <c r="E16" s="29"/>
      <c r="F16" s="29"/>
      <c r="G16" s="29"/>
      <c r="H16" s="29"/>
      <c r="I16" s="29"/>
      <c r="J16" s="29"/>
      <c r="K16" s="29"/>
      <c r="L16" s="29"/>
      <c r="M16" s="29"/>
      <c r="N16" s="29"/>
      <c r="O16" s="29"/>
      <c r="P16" s="30"/>
      <c r="Q16" s="51"/>
      <c r="R16" s="32" t="s">
        <v>41</v>
      </c>
      <c r="S16" s="29"/>
      <c r="T16" s="29"/>
      <c r="U16" s="29"/>
      <c r="V16" s="29"/>
      <c r="W16" s="29"/>
      <c r="X16" s="29"/>
      <c r="Y16" s="29"/>
      <c r="Z16" s="29"/>
      <c r="AA16" s="29"/>
      <c r="AB16" s="29"/>
      <c r="AC16" s="29"/>
      <c r="AD16" s="29"/>
      <c r="AE16" s="29"/>
      <c r="AF16" s="30"/>
      <c r="AG16" s="2"/>
      <c r="AH16" s="2"/>
      <c r="AI16" s="91"/>
      <c r="AJ16" s="92"/>
      <c r="AK16" s="93"/>
      <c r="AL16" s="64" t="s">
        <v>42</v>
      </c>
      <c r="AM16" s="47">
        <v>45237.0</v>
      </c>
      <c r="AN16" s="44"/>
      <c r="AO16" s="7"/>
      <c r="AP16" s="2"/>
      <c r="AQ16" s="2"/>
      <c r="AR16" s="2"/>
      <c r="AS16" s="2"/>
      <c r="AT16" s="2"/>
      <c r="AU16" s="2"/>
    </row>
    <row r="17" ht="20.25" customHeight="1">
      <c r="A17" s="37"/>
      <c r="B17" s="38">
        <f>DATE(YEAR(Z7+42),MONTH(Z7+42),1)</f>
        <v>45231</v>
      </c>
      <c r="C17" s="39"/>
      <c r="D17" s="39"/>
      <c r="E17" s="39"/>
      <c r="F17" s="39"/>
      <c r="G17" s="39"/>
      <c r="H17" s="40"/>
      <c r="I17" s="41"/>
      <c r="J17" s="38">
        <f>DATE(YEAR(B17+42),MONTH(B17+42),1)</f>
        <v>45261</v>
      </c>
      <c r="K17" s="39"/>
      <c r="L17" s="39"/>
      <c r="M17" s="39"/>
      <c r="N17" s="39"/>
      <c r="O17" s="39"/>
      <c r="P17" s="40"/>
      <c r="Q17" s="41"/>
      <c r="R17" s="38">
        <f>DATE(YEAR(J17+42),MONTH(J17+42),1)</f>
        <v>45292</v>
      </c>
      <c r="S17" s="39"/>
      <c r="T17" s="39"/>
      <c r="U17" s="39"/>
      <c r="V17" s="39"/>
      <c r="W17" s="39"/>
      <c r="X17" s="40"/>
      <c r="Y17" s="37"/>
      <c r="Z17" s="38">
        <f>DATE(YEAR(R17+42),MONTH(R17+42),1)</f>
        <v>45323</v>
      </c>
      <c r="AA17" s="39"/>
      <c r="AB17" s="39"/>
      <c r="AC17" s="39"/>
      <c r="AD17" s="39"/>
      <c r="AE17" s="39"/>
      <c r="AF17" s="40"/>
      <c r="AG17" s="2"/>
      <c r="AH17" s="2"/>
      <c r="AI17" s="91"/>
      <c r="AJ17" s="92"/>
      <c r="AK17" s="93"/>
      <c r="AL17" s="64" t="s">
        <v>43</v>
      </c>
      <c r="AM17" s="47">
        <v>45240.0</v>
      </c>
      <c r="AN17" s="44"/>
      <c r="AO17" s="7"/>
      <c r="AP17" s="2"/>
      <c r="AQ17" s="2"/>
      <c r="AR17" s="2"/>
      <c r="AS17" s="2"/>
      <c r="AT17" s="2"/>
      <c r="AU17" s="2"/>
    </row>
    <row r="18" ht="12.75" customHeight="1">
      <c r="A18" s="42"/>
      <c r="B18" s="48" t="str">
        <f>CHOOSE(1+MOD($O$2+1-2,7),"Su","M","Tu","W","Th","F","Sa")</f>
        <v>Su</v>
      </c>
      <c r="C18" s="49" t="str">
        <f>CHOOSE(1+MOD($O$2+2-2,7),"Su","M","Tu","W","Th","F","Sa")</f>
        <v>M</v>
      </c>
      <c r="D18" s="49" t="str">
        <f>CHOOSE(1+MOD($O$2+3-2,7),"Su","M","Tu","W","Th","F","Sa")</f>
        <v>Tu</v>
      </c>
      <c r="E18" s="49" t="str">
        <f>CHOOSE(1+MOD($O$2+4-2,7),"Su","M","Tu","W","Th","F","Sa")</f>
        <v>W</v>
      </c>
      <c r="F18" s="49" t="str">
        <f>CHOOSE(1+MOD($O$2+5-2,7),"Su","M","Tu","W","Th","F","Sa")</f>
        <v>Th</v>
      </c>
      <c r="G18" s="49" t="str">
        <f>CHOOSE(1+MOD($O$2+6-2,7),"Su","M","Tu","W","Th","F","Sa")</f>
        <v>F</v>
      </c>
      <c r="H18" s="50" t="str">
        <f>CHOOSE(1+MOD($O$2+7-2,7),"Su","M","Tu","W","Th","F","Sa")</f>
        <v>Sa</v>
      </c>
      <c r="I18" s="51"/>
      <c r="J18" s="48" t="str">
        <f>CHOOSE(1+MOD($O$2+1-2,7),"Su","M","Tu","W","Th","F","Sa")</f>
        <v>Su</v>
      </c>
      <c r="K18" s="49" t="str">
        <f>CHOOSE(1+MOD($O$2+2-2,7),"Su","M","Tu","W","Th","F","Sa")</f>
        <v>M</v>
      </c>
      <c r="L18" s="49" t="str">
        <f>CHOOSE(1+MOD($O$2+3-2,7),"Su","M","Tu","W","Th","F","Sa")</f>
        <v>Tu</v>
      </c>
      <c r="M18" s="49" t="str">
        <f>CHOOSE(1+MOD($O$2+4-2,7),"Su","M","Tu","W","Th","F","Sa")</f>
        <v>W</v>
      </c>
      <c r="N18" s="49" t="str">
        <f>CHOOSE(1+MOD($O$2+5-2,7),"Su","M","Tu","W","Th","F","Sa")</f>
        <v>Th</v>
      </c>
      <c r="O18" s="49" t="str">
        <f>CHOOSE(1+MOD($O$2+6-2,7),"Su","M","Tu","W","Th","F","Sa")</f>
        <v>F</v>
      </c>
      <c r="P18" s="50" t="str">
        <f>CHOOSE(1+MOD($O$2+7-2,7),"Su","M","Tu","W","Th","F","Sa")</f>
        <v>Sa</v>
      </c>
      <c r="Q18" s="51"/>
      <c r="R18" s="48" t="str">
        <f>CHOOSE(1+MOD($O$2+1-2,7),"Su","M","Tu","W","Th","F","Sa")</f>
        <v>Su</v>
      </c>
      <c r="S18" s="49" t="str">
        <f>CHOOSE(1+MOD($O$2+2-2,7),"Su","M","Tu","W","Th","F","Sa")</f>
        <v>M</v>
      </c>
      <c r="T18" s="49" t="str">
        <f>CHOOSE(1+MOD($O$2+3-2,7),"Su","M","Tu","W","Th","F","Sa")</f>
        <v>Tu</v>
      </c>
      <c r="U18" s="49" t="str">
        <f>CHOOSE(1+MOD($O$2+4-2,7),"Su","M","Tu","W","Th","F","Sa")</f>
        <v>W</v>
      </c>
      <c r="V18" s="49" t="str">
        <f>CHOOSE(1+MOD($O$2+5-2,7),"Su","M","Tu","W","Th","F","Sa")</f>
        <v>Th</v>
      </c>
      <c r="W18" s="49" t="str">
        <f>CHOOSE(1+MOD($O$2+6-2,7),"Su","M","Tu","W","Th","F","Sa")</f>
        <v>F</v>
      </c>
      <c r="X18" s="50" t="str">
        <f>CHOOSE(1+MOD($O$2+7-2,7),"Su","M","Tu","W","Th","F","Sa")</f>
        <v>Sa</v>
      </c>
      <c r="Y18" s="2"/>
      <c r="Z18" s="48" t="str">
        <f>CHOOSE(1+MOD($O$2+1-2,7),"Su","M","Tu","W","Th","F","Sa")</f>
        <v>Su</v>
      </c>
      <c r="AA18" s="49" t="str">
        <f>CHOOSE(1+MOD($O$2+2-2,7),"Su","M","Tu","W","Th","F","Sa")</f>
        <v>M</v>
      </c>
      <c r="AB18" s="49" t="str">
        <f>CHOOSE(1+MOD($O$2+3-2,7),"Su","M","Tu","W","Th","F","Sa")</f>
        <v>Tu</v>
      </c>
      <c r="AC18" s="49" t="str">
        <f>CHOOSE(1+MOD($O$2+4-2,7),"Su","M","Tu","W","Th","F","Sa")</f>
        <v>W</v>
      </c>
      <c r="AD18" s="49" t="str">
        <f>CHOOSE(1+MOD($O$2+5-2,7),"Su","M","Tu","W","Th","F","Sa")</f>
        <v>Th</v>
      </c>
      <c r="AE18" s="49" t="str">
        <f>CHOOSE(1+MOD($O$2+6-2,7),"Su","M","Tu","W","Th","F","Sa")</f>
        <v>F</v>
      </c>
      <c r="AF18" s="50" t="str">
        <f>CHOOSE(1+MOD($O$2+7-2,7),"Su","M","Tu","W","Th","F","Sa")</f>
        <v>Sa</v>
      </c>
      <c r="AG18" s="2"/>
      <c r="AH18" s="2"/>
      <c r="AI18" s="91"/>
      <c r="AJ18" s="92"/>
      <c r="AK18" s="93"/>
      <c r="AL18" s="64" t="s">
        <v>44</v>
      </c>
      <c r="AM18" s="47" t="s">
        <v>45</v>
      </c>
      <c r="AN18" s="44"/>
      <c r="AO18" s="7"/>
      <c r="AP18" s="2"/>
      <c r="AQ18" s="2"/>
      <c r="AR18" s="2"/>
      <c r="AS18" s="2"/>
      <c r="AT18" s="2"/>
      <c r="AU18" s="2"/>
    </row>
    <row r="19" ht="12.75" customHeight="1">
      <c r="A19" s="42"/>
      <c r="B19" s="55" t="str">
        <f>IF(WEEKDAY(B17,1)=$O$2,B17,"")</f>
        <v/>
      </c>
      <c r="C19" s="57" t="str">
        <f>IF(B19="",IF(WEEKDAY(B17,1)=MOD($O$2,7)+1,B17,""),B19+1)</f>
        <v/>
      </c>
      <c r="D19" s="60" t="str">
        <f>IF(C19="",IF(WEEKDAY(B17,1)=MOD($O$2+1,7)+1,B17,""),C19+1)</f>
        <v/>
      </c>
      <c r="E19" s="58">
        <f>IF(D19="",IF(WEEKDAY(B17,1)=MOD($O$2+2,7)+1,B17,""),D19+1)</f>
        <v>45231</v>
      </c>
      <c r="F19" s="58">
        <f>IF(E19="",IF(WEEKDAY(B17,1)=MOD($O$2+3,7)+1,B17,""),E19+1)</f>
        <v>45232</v>
      </c>
      <c r="G19" s="58">
        <f>IF(F19="",IF(WEEKDAY(B17,1)=MOD($O$2+4,7)+1,B17,""),F19+1)</f>
        <v>45233</v>
      </c>
      <c r="H19" s="55">
        <f>IF(G19="",IF(WEEKDAY(B17,1)=MOD($O$2+5,7)+1,B17,""),G19+1)</f>
        <v>45234</v>
      </c>
      <c r="I19" s="51"/>
      <c r="J19" s="55" t="str">
        <f>IF(WEEKDAY(J17,1)=$O$2,J17,"")</f>
        <v/>
      </c>
      <c r="K19" s="60" t="str">
        <f>IF(J19="",IF(WEEKDAY(J17,1)=MOD($O$2,7)+1,J17,""),J19+1)</f>
        <v/>
      </c>
      <c r="L19" s="60" t="str">
        <f>IF(K19="",IF(WEEKDAY(J17,1)=MOD($O$2+1,7)+1,J17,""),K19+1)</f>
        <v/>
      </c>
      <c r="M19" s="60" t="str">
        <f>IF(L19="",IF(WEEKDAY(J17,1)=MOD($O$2+2,7)+1,J17,""),L19+1)</f>
        <v/>
      </c>
      <c r="N19" s="60" t="str">
        <f>IF(M19="",IF(WEEKDAY(J17,1)=MOD($O$2+3,7)+1,J17,""),M19+1)</f>
        <v/>
      </c>
      <c r="O19" s="73">
        <f>IF(N19="",IF(WEEKDAY(J17,1)=MOD($O$2+4,7)+1,J17,""),N19+1)</f>
        <v>45261</v>
      </c>
      <c r="P19" s="55">
        <f>IF(O19="",IF(WEEKDAY(J17,1)=MOD($O$2+5,7)+1,J17,""),O19+1)</f>
        <v>45262</v>
      </c>
      <c r="Q19" s="51"/>
      <c r="R19" s="55" t="str">
        <f>IF(WEEKDAY(R17,1)=$O$2,R17,"")</f>
        <v/>
      </c>
      <c r="S19" s="66">
        <f>IF(R19="",IF(WEEKDAY(R17,1)=MOD($O$2,7)+1,R17,""),R19+1)</f>
        <v>45292</v>
      </c>
      <c r="T19" s="94">
        <f>IF(S19="",IF(WEEKDAY(R17,1)=MOD($O$2+1,7)+1,R17,""),S19+1)</f>
        <v>45293</v>
      </c>
      <c r="U19" s="82">
        <f t="shared" ref="U19:W19" si="25">IF(T19="",IF(WEEKDAY(R17,1)=MOD($O$2+2,7)+1,R17,""),T19+1)</f>
        <v>45294</v>
      </c>
      <c r="V19" s="69">
        <f t="shared" si="25"/>
        <v>45295</v>
      </c>
      <c r="W19" s="60">
        <f t="shared" si="25"/>
        <v>45296</v>
      </c>
      <c r="X19" s="55">
        <f>IF(W19="",IF(WEEKDAY(R17,1)=MOD($O$2+5,7)+1,R17,""),W19+1)</f>
        <v>45297</v>
      </c>
      <c r="Y19" s="62"/>
      <c r="Z19" s="55" t="str">
        <f>IF(WEEKDAY(Z17,1)=$O$2,Z17,"")</f>
        <v/>
      </c>
      <c r="AA19" s="60" t="str">
        <f>IF(Z19="",IF(WEEKDAY(Z17,1)=MOD($O$2,7)+1,Z17,""),Z19+1)</f>
        <v/>
      </c>
      <c r="AB19" s="60" t="str">
        <f>IF(AA19="",IF(WEEKDAY(Z17,1)=MOD($O$2+1,7)+1,Z17,""),AA19+1)</f>
        <v/>
      </c>
      <c r="AC19" s="60" t="str">
        <f>IF(AB19="",IF(WEEKDAY(Z17,1)=MOD($O$2+2,7)+1,Z17,""),AB19+1)</f>
        <v/>
      </c>
      <c r="AD19" s="60">
        <f>IF(AC19="",IF(WEEKDAY(Z17,1)=MOD($O$2+3,7)+1,Z17,""),AC19+1)</f>
        <v>45323</v>
      </c>
      <c r="AE19" s="60">
        <f>IF(AD19="",IF(WEEKDAY(Z17,1)=MOD($O$2+4,7)+1,Z17,""),AD19+1)</f>
        <v>45324</v>
      </c>
      <c r="AF19" s="55">
        <f>IF(AE19="",IF(WEEKDAY(Z17,1)=MOD($O$2+5,7)+1,Z17,""),AE19+1)</f>
        <v>45325</v>
      </c>
      <c r="AG19" s="2"/>
      <c r="AH19" s="2"/>
      <c r="AI19" s="91"/>
      <c r="AJ19" s="92"/>
      <c r="AK19" s="93"/>
      <c r="AL19" s="64" t="s">
        <v>46</v>
      </c>
      <c r="AM19" s="47" t="s">
        <v>47</v>
      </c>
      <c r="AN19" s="44"/>
      <c r="AO19" s="7"/>
      <c r="AP19" s="2"/>
      <c r="AQ19" s="2"/>
      <c r="AR19" s="2"/>
      <c r="AS19" s="2"/>
      <c r="AT19" s="2"/>
      <c r="AU19" s="2"/>
    </row>
    <row r="20" ht="12.75" customHeight="1">
      <c r="A20" s="42"/>
      <c r="B20" s="67">
        <f t="shared" ref="B20:B24" si="30">IF(H19="","",IF(MONTH(H19+1)&lt;&gt;MONTH(H19),"",H19+1))</f>
        <v>45235</v>
      </c>
      <c r="C20" s="82">
        <f t="shared" ref="C20:H20" si="26">IF(B20="","",IF(MONTH(B20+1)&lt;&gt;MONTH(B20),"",B20+1))</f>
        <v>45236</v>
      </c>
      <c r="D20" s="95">
        <f t="shared" si="26"/>
        <v>45237</v>
      </c>
      <c r="E20" s="60">
        <f t="shared" si="26"/>
        <v>45238</v>
      </c>
      <c r="F20" s="60">
        <f t="shared" si="26"/>
        <v>45239</v>
      </c>
      <c r="G20" s="66">
        <f t="shared" si="26"/>
        <v>45240</v>
      </c>
      <c r="H20" s="55">
        <f t="shared" si="26"/>
        <v>45241</v>
      </c>
      <c r="I20" s="51"/>
      <c r="J20" s="55">
        <f t="shared" ref="J20:J24" si="32">IF(P19="","",IF(MONTH(P19+1)&lt;&gt;MONTH(P19),"",P19+1))</f>
        <v>45263</v>
      </c>
      <c r="K20" s="60">
        <f t="shared" ref="K20:P20" si="27">IF(J20="","",IF(MONTH(J20+1)&lt;&gt;MONTH(J20),"",J20+1))</f>
        <v>45264</v>
      </c>
      <c r="L20" s="60">
        <f t="shared" si="27"/>
        <v>45265</v>
      </c>
      <c r="M20" s="60">
        <f t="shared" si="27"/>
        <v>45266</v>
      </c>
      <c r="N20" s="60">
        <f t="shared" si="27"/>
        <v>45267</v>
      </c>
      <c r="O20" s="60">
        <f t="shared" si="27"/>
        <v>45268</v>
      </c>
      <c r="P20" s="55">
        <f t="shared" si="27"/>
        <v>45269</v>
      </c>
      <c r="Q20" s="51"/>
      <c r="R20" s="55">
        <f t="shared" ref="R20:R24" si="34">IF(X19="","",IF(MONTH(X19+1)&lt;&gt;MONTH(X19),"",X19+1))</f>
        <v>45298</v>
      </c>
      <c r="S20" s="73">
        <f>IF(R20="",IF(WEEKDAY(N18,1)=MOD($O$2+4,7)+1,N18,""),R20+1)</f>
        <v>45299</v>
      </c>
      <c r="T20" s="60">
        <f t="shared" ref="T20:X20" si="28">IF(S20="","",IF(MONTH(S20+1)&lt;&gt;MONTH(S20),"",S20+1))</f>
        <v>45300</v>
      </c>
      <c r="U20" s="80">
        <f t="shared" si="28"/>
        <v>45301</v>
      </c>
      <c r="V20" s="60">
        <f t="shared" si="28"/>
        <v>45302</v>
      </c>
      <c r="W20" s="60">
        <f t="shared" si="28"/>
        <v>45303</v>
      </c>
      <c r="X20" s="55">
        <f t="shared" si="28"/>
        <v>45304</v>
      </c>
      <c r="Y20" s="62"/>
      <c r="Z20" s="55">
        <f t="shared" ref="Z20:Z24" si="36">IF(AF19="","",IF(MONTH(AF19+1)&lt;&gt;MONTH(AF19),"",AF19+1))</f>
        <v>45326</v>
      </c>
      <c r="AA20" s="60">
        <f t="shared" ref="AA20:AF20" si="29">IF(Z20="","",IF(MONTH(Z20+1)&lt;&gt;MONTH(Z20),"",Z20+1))</f>
        <v>45327</v>
      </c>
      <c r="AB20" s="60">
        <f t="shared" si="29"/>
        <v>45328</v>
      </c>
      <c r="AC20" s="60">
        <f t="shared" si="29"/>
        <v>45329</v>
      </c>
      <c r="AD20" s="60">
        <f t="shared" si="29"/>
        <v>45330</v>
      </c>
      <c r="AE20" s="60">
        <f t="shared" si="29"/>
        <v>45331</v>
      </c>
      <c r="AF20" s="55">
        <f t="shared" si="29"/>
        <v>45332</v>
      </c>
      <c r="AG20" s="2"/>
      <c r="AH20" s="2"/>
      <c r="AI20" s="91"/>
      <c r="AJ20" s="92"/>
      <c r="AK20" s="93"/>
      <c r="AL20" s="64" t="s">
        <v>48</v>
      </c>
      <c r="AM20" s="47">
        <v>45306.0</v>
      </c>
      <c r="AN20" s="44"/>
      <c r="AO20" s="7"/>
      <c r="AP20" s="2"/>
      <c r="AQ20" s="2"/>
      <c r="AR20" s="2"/>
      <c r="AS20" s="2"/>
      <c r="AT20" s="2"/>
      <c r="AU20" s="2"/>
    </row>
    <row r="21" ht="12.75" customHeight="1">
      <c r="A21" s="42"/>
      <c r="B21" s="55">
        <f t="shared" si="30"/>
        <v>45242</v>
      </c>
      <c r="C21" s="80">
        <f t="shared" ref="C21:H21" si="31">IF(B21="","",IF(MONTH(B21+1)&lt;&gt;MONTH(B21),"",B21+1))</f>
        <v>45243</v>
      </c>
      <c r="D21" s="60">
        <f t="shared" si="31"/>
        <v>45244</v>
      </c>
      <c r="E21" s="60">
        <f t="shared" si="31"/>
        <v>45245</v>
      </c>
      <c r="F21" s="60">
        <f t="shared" si="31"/>
        <v>45246</v>
      </c>
      <c r="G21" s="60">
        <f t="shared" si="31"/>
        <v>45247</v>
      </c>
      <c r="H21" s="55">
        <f t="shared" si="31"/>
        <v>45248</v>
      </c>
      <c r="I21" s="51"/>
      <c r="J21" s="55">
        <f t="shared" si="32"/>
        <v>45270</v>
      </c>
      <c r="K21" s="60">
        <f t="shared" ref="K21:P21" si="33">IF(J21="","",IF(MONTH(J21+1)&lt;&gt;MONTH(J21),"",J21+1))</f>
        <v>45271</v>
      </c>
      <c r="L21" s="60">
        <f t="shared" si="33"/>
        <v>45272</v>
      </c>
      <c r="M21" s="60">
        <f t="shared" si="33"/>
        <v>45273</v>
      </c>
      <c r="N21" s="60">
        <f t="shared" si="33"/>
        <v>45274</v>
      </c>
      <c r="O21" s="60">
        <f t="shared" si="33"/>
        <v>45275</v>
      </c>
      <c r="P21" s="55">
        <f t="shared" si="33"/>
        <v>45276</v>
      </c>
      <c r="Q21" s="51"/>
      <c r="R21" s="55">
        <f t="shared" si="34"/>
        <v>45305</v>
      </c>
      <c r="S21" s="66">
        <f t="shared" ref="S21:X21" si="35">IF(R21="","",IF(MONTH(R21+1)&lt;&gt;MONTH(R21),"",R21+1))</f>
        <v>45306</v>
      </c>
      <c r="T21" s="60">
        <f t="shared" si="35"/>
        <v>45307</v>
      </c>
      <c r="U21" s="60">
        <f t="shared" si="35"/>
        <v>45308</v>
      </c>
      <c r="V21" s="60">
        <f t="shared" si="35"/>
        <v>45309</v>
      </c>
      <c r="W21" s="60">
        <f t="shared" si="35"/>
        <v>45310</v>
      </c>
      <c r="X21" s="55">
        <f t="shared" si="35"/>
        <v>45311</v>
      </c>
      <c r="Y21" s="62"/>
      <c r="Z21" s="55">
        <f t="shared" si="36"/>
        <v>45333</v>
      </c>
      <c r="AA21" s="96">
        <f t="shared" ref="AA21:AF21" si="37">IF(Z21="","",IF(MONTH(Z21+1)&lt;&gt;MONTH(Z21),"",Z21+1))</f>
        <v>45334</v>
      </c>
      <c r="AB21" s="72">
        <f t="shared" si="37"/>
        <v>45335</v>
      </c>
      <c r="AC21" s="72">
        <f t="shared" si="37"/>
        <v>45336</v>
      </c>
      <c r="AD21" s="72">
        <f t="shared" si="37"/>
        <v>45337</v>
      </c>
      <c r="AE21" s="72">
        <f t="shared" si="37"/>
        <v>45338</v>
      </c>
      <c r="AF21" s="55">
        <f t="shared" si="37"/>
        <v>45339</v>
      </c>
      <c r="AG21" s="2"/>
      <c r="AH21" s="2"/>
      <c r="AI21" s="91"/>
      <c r="AJ21" s="92"/>
      <c r="AK21" s="93"/>
      <c r="AL21" s="64" t="s">
        <v>49</v>
      </c>
      <c r="AM21" s="47" t="s">
        <v>50</v>
      </c>
      <c r="AN21" s="44"/>
      <c r="AO21" s="7"/>
      <c r="AP21" s="2"/>
      <c r="AQ21" s="2"/>
      <c r="AR21" s="2"/>
      <c r="AS21" s="2"/>
      <c r="AT21" s="2"/>
      <c r="AU21" s="2"/>
    </row>
    <row r="22" ht="12.75" customHeight="1">
      <c r="A22" s="42"/>
      <c r="B22" s="55">
        <f t="shared" si="30"/>
        <v>45249</v>
      </c>
      <c r="C22" s="66">
        <f t="shared" ref="C22:H22" si="38">IF(B22="","",IF(MONTH(B22+1)&lt;&gt;MONTH(B22),"",B22+1))</f>
        <v>45250</v>
      </c>
      <c r="D22" s="66">
        <f t="shared" si="38"/>
        <v>45251</v>
      </c>
      <c r="E22" s="66">
        <f t="shared" si="38"/>
        <v>45252</v>
      </c>
      <c r="F22" s="66">
        <f t="shared" si="38"/>
        <v>45253</v>
      </c>
      <c r="G22" s="66">
        <f t="shared" si="38"/>
        <v>45254</v>
      </c>
      <c r="H22" s="55">
        <f t="shared" si="38"/>
        <v>45255</v>
      </c>
      <c r="I22" s="51"/>
      <c r="J22" s="55">
        <f t="shared" si="32"/>
        <v>45277</v>
      </c>
      <c r="K22" s="60">
        <f t="shared" ref="K22:P22" si="39">IF(J22="","",IF(MONTH(J22+1)&lt;&gt;MONTH(J22),"",J22+1))</f>
        <v>45278</v>
      </c>
      <c r="L22" s="60">
        <f t="shared" si="39"/>
        <v>45279</v>
      </c>
      <c r="M22" s="66">
        <f t="shared" si="39"/>
        <v>45280</v>
      </c>
      <c r="N22" s="66">
        <f t="shared" si="39"/>
        <v>45281</v>
      </c>
      <c r="O22" s="66">
        <f t="shared" si="39"/>
        <v>45282</v>
      </c>
      <c r="P22" s="55">
        <f t="shared" si="39"/>
        <v>45283</v>
      </c>
      <c r="Q22" s="51"/>
      <c r="R22" s="55">
        <f t="shared" si="34"/>
        <v>45312</v>
      </c>
      <c r="S22" s="60">
        <f t="shared" ref="S22:X22" si="40">IF(R22="","",IF(MONTH(R22+1)&lt;&gt;MONTH(R22),"",R22+1))</f>
        <v>45313</v>
      </c>
      <c r="T22" s="60">
        <f t="shared" si="40"/>
        <v>45314</v>
      </c>
      <c r="U22" s="60">
        <f t="shared" si="40"/>
        <v>45315</v>
      </c>
      <c r="V22" s="60">
        <f t="shared" si="40"/>
        <v>45316</v>
      </c>
      <c r="W22" s="60">
        <f t="shared" si="40"/>
        <v>45317</v>
      </c>
      <c r="X22" s="55">
        <f t="shared" si="40"/>
        <v>45318</v>
      </c>
      <c r="Y22" s="62"/>
      <c r="Z22" s="67">
        <f t="shared" si="36"/>
        <v>45340</v>
      </c>
      <c r="AA22" s="97">
        <f t="shared" ref="AA22:AF22" si="41">IF(Z22="","",IF(MONTH(Z22+1)&lt;&gt;MONTH(Z22),"",Z22+1))</f>
        <v>45341</v>
      </c>
      <c r="AB22" s="69">
        <f t="shared" si="41"/>
        <v>45342</v>
      </c>
      <c r="AC22" s="60">
        <f t="shared" si="41"/>
        <v>45343</v>
      </c>
      <c r="AD22" s="60">
        <f t="shared" si="41"/>
        <v>45344</v>
      </c>
      <c r="AE22" s="60">
        <f t="shared" si="41"/>
        <v>45345</v>
      </c>
      <c r="AF22" s="55">
        <f t="shared" si="41"/>
        <v>45346</v>
      </c>
      <c r="AG22" s="2"/>
      <c r="AH22" s="2"/>
      <c r="AI22" s="91"/>
      <c r="AJ22" s="92"/>
      <c r="AK22" s="93"/>
      <c r="AL22" s="64" t="s">
        <v>51</v>
      </c>
      <c r="AM22" s="47">
        <v>45439.0</v>
      </c>
      <c r="AN22" s="44"/>
      <c r="AO22" s="7"/>
      <c r="AP22" s="2"/>
      <c r="AQ22" s="2"/>
      <c r="AR22" s="2"/>
      <c r="AS22" s="2"/>
      <c r="AT22" s="2"/>
      <c r="AU22" s="2"/>
    </row>
    <row r="23" ht="12.75" customHeight="1">
      <c r="A23" s="42"/>
      <c r="B23" s="55">
        <f t="shared" si="30"/>
        <v>45256</v>
      </c>
      <c r="C23" s="73">
        <f t="shared" ref="C23:H23" si="42">IF(B23="","",IF(MONTH(B23+1)&lt;&gt;MONTH(B23),"",B23+1))</f>
        <v>45257</v>
      </c>
      <c r="D23" s="73">
        <f t="shared" si="42"/>
        <v>45258</v>
      </c>
      <c r="E23" s="73">
        <f t="shared" si="42"/>
        <v>45259</v>
      </c>
      <c r="F23" s="73">
        <f t="shared" si="42"/>
        <v>45260</v>
      </c>
      <c r="G23" s="59" t="str">
        <f t="shared" si="42"/>
        <v/>
      </c>
      <c r="H23" s="55" t="str">
        <f t="shared" si="42"/>
        <v/>
      </c>
      <c r="I23" s="51"/>
      <c r="J23" s="55">
        <f t="shared" si="32"/>
        <v>45284</v>
      </c>
      <c r="K23" s="66">
        <f t="shared" ref="K23:P23" si="43">IF(J23="","",IF(MONTH(J23+1)&lt;&gt;MONTH(J23),"",J23+1))</f>
        <v>45285</v>
      </c>
      <c r="L23" s="66">
        <f t="shared" si="43"/>
        <v>45286</v>
      </c>
      <c r="M23" s="66">
        <f t="shared" si="43"/>
        <v>45287</v>
      </c>
      <c r="N23" s="66">
        <f t="shared" si="43"/>
        <v>45288</v>
      </c>
      <c r="O23" s="66">
        <f t="shared" si="43"/>
        <v>45289</v>
      </c>
      <c r="P23" s="55">
        <f t="shared" si="43"/>
        <v>45290</v>
      </c>
      <c r="Q23" s="51"/>
      <c r="R23" s="55">
        <f t="shared" si="34"/>
        <v>45319</v>
      </c>
      <c r="S23" s="60">
        <f t="shared" ref="S23:X23" si="44">IF(R23="","",IF(MONTH(R23+1)&lt;&gt;MONTH(R23),"",R23+1))</f>
        <v>45320</v>
      </c>
      <c r="T23" s="60">
        <f t="shared" si="44"/>
        <v>45321</v>
      </c>
      <c r="U23" s="60">
        <f t="shared" si="44"/>
        <v>45322</v>
      </c>
      <c r="V23" s="60" t="str">
        <f t="shared" si="44"/>
        <v/>
      </c>
      <c r="W23" s="60" t="str">
        <f t="shared" si="44"/>
        <v/>
      </c>
      <c r="X23" s="55" t="str">
        <f t="shared" si="44"/>
        <v/>
      </c>
      <c r="Y23" s="62"/>
      <c r="Z23" s="55">
        <f t="shared" si="36"/>
        <v>45347</v>
      </c>
      <c r="AA23" s="80">
        <f t="shared" ref="AA23:AF23" si="45">IF(Z23="","",IF(MONTH(Z23+1)&lt;&gt;MONTH(Z23),"",Z23+1))</f>
        <v>45348</v>
      </c>
      <c r="AB23" s="60">
        <f t="shared" si="45"/>
        <v>45349</v>
      </c>
      <c r="AC23" s="60">
        <f t="shared" si="45"/>
        <v>45350</v>
      </c>
      <c r="AD23" s="60">
        <f t="shared" si="45"/>
        <v>45351</v>
      </c>
      <c r="AE23" s="58" t="str">
        <f t="shared" si="45"/>
        <v/>
      </c>
      <c r="AF23" s="55" t="str">
        <f t="shared" si="45"/>
        <v/>
      </c>
      <c r="AG23" s="2"/>
      <c r="AH23" s="2"/>
      <c r="AI23" s="98"/>
      <c r="AJ23" s="99"/>
      <c r="AK23" s="100"/>
      <c r="AL23" s="101" t="s">
        <v>52</v>
      </c>
      <c r="AM23" s="102">
        <v>45462.0</v>
      </c>
      <c r="AN23" s="103"/>
      <c r="AO23" s="7"/>
      <c r="AP23" s="2"/>
      <c r="AQ23" s="2"/>
      <c r="AR23" s="2"/>
      <c r="AS23" s="2"/>
      <c r="AT23" s="2"/>
      <c r="AU23" s="2"/>
    </row>
    <row r="24" ht="12.75" customHeight="1">
      <c r="A24" s="42"/>
      <c r="B24" s="55" t="str">
        <f t="shared" si="30"/>
        <v/>
      </c>
      <c r="C24" s="60" t="str">
        <f t="shared" ref="C24:H24" si="46">IF(B24="","",IF(MONTH(B24+1)&lt;&gt;MONTH(B24),"",B24+1))</f>
        <v/>
      </c>
      <c r="D24" s="60" t="str">
        <f t="shared" si="46"/>
        <v/>
      </c>
      <c r="E24" s="60" t="str">
        <f t="shared" si="46"/>
        <v/>
      </c>
      <c r="F24" s="60" t="str">
        <f t="shared" si="46"/>
        <v/>
      </c>
      <c r="G24" s="60" t="str">
        <f t="shared" si="46"/>
        <v/>
      </c>
      <c r="H24" s="55" t="str">
        <f t="shared" si="46"/>
        <v/>
      </c>
      <c r="I24" s="51"/>
      <c r="J24" s="55">
        <f t="shared" si="32"/>
        <v>45291</v>
      </c>
      <c r="K24" s="59" t="str">
        <f t="shared" ref="K24:P24" si="47">IF(J24="","",IF(MONTH(J24+1)&lt;&gt;MONTH(J24),"",J24+1))</f>
        <v/>
      </c>
      <c r="L24" s="60" t="str">
        <f t="shared" si="47"/>
        <v/>
      </c>
      <c r="M24" s="60" t="str">
        <f t="shared" si="47"/>
        <v/>
      </c>
      <c r="N24" s="60" t="str">
        <f t="shared" si="47"/>
        <v/>
      </c>
      <c r="O24" s="60" t="str">
        <f t="shared" si="47"/>
        <v/>
      </c>
      <c r="P24" s="55" t="str">
        <f t="shared" si="47"/>
        <v/>
      </c>
      <c r="Q24" s="51"/>
      <c r="R24" s="55" t="str">
        <f t="shared" si="34"/>
        <v/>
      </c>
      <c r="S24" s="60" t="str">
        <f t="shared" ref="S24:W24" si="48">IF(R24="","",IF(MONTH(R24+1)&lt;&gt;MONTH(R24),"",R24+1))</f>
        <v/>
      </c>
      <c r="T24" s="60" t="str">
        <f t="shared" si="48"/>
        <v/>
      </c>
      <c r="U24" s="60" t="str">
        <f t="shared" si="48"/>
        <v/>
      </c>
      <c r="V24" s="60" t="str">
        <f t="shared" si="48"/>
        <v/>
      </c>
      <c r="W24" s="60" t="str">
        <f t="shared" si="48"/>
        <v/>
      </c>
      <c r="X24" s="55"/>
      <c r="Y24" s="62"/>
      <c r="Z24" s="55" t="str">
        <f t="shared" si="36"/>
        <v/>
      </c>
      <c r="AA24" s="60" t="str">
        <f t="shared" ref="AA24:AF24" si="49">IF(Z24="","",IF(MONTH(Z24+1)&lt;&gt;MONTH(Z24),"",Z24+1))</f>
        <v/>
      </c>
      <c r="AB24" s="60" t="str">
        <f t="shared" si="49"/>
        <v/>
      </c>
      <c r="AC24" s="60" t="str">
        <f t="shared" si="49"/>
        <v/>
      </c>
      <c r="AD24" s="60" t="str">
        <f t="shared" si="49"/>
        <v/>
      </c>
      <c r="AE24" s="60" t="str">
        <f t="shared" si="49"/>
        <v/>
      </c>
      <c r="AF24" s="55" t="str">
        <f t="shared" si="49"/>
        <v/>
      </c>
      <c r="AG24" s="2"/>
      <c r="AH24" s="2"/>
      <c r="AI24" s="104"/>
      <c r="AJ24" s="105"/>
      <c r="AK24" s="106"/>
      <c r="AL24" s="107"/>
      <c r="AM24" s="107"/>
      <c r="AN24" s="108"/>
      <c r="AO24" s="7"/>
      <c r="AP24" s="2"/>
      <c r="AQ24" s="2"/>
      <c r="AR24" s="2"/>
      <c r="AS24" s="2"/>
      <c r="AT24" s="2"/>
      <c r="AU24" s="2"/>
    </row>
    <row r="25" ht="12.75" customHeight="1">
      <c r="A25" s="42"/>
      <c r="B25" s="51"/>
      <c r="C25" s="51"/>
      <c r="D25" s="51"/>
      <c r="E25" s="51"/>
      <c r="F25" s="51"/>
      <c r="G25" s="51"/>
      <c r="H25" s="51"/>
      <c r="I25" s="51"/>
      <c r="J25" s="51"/>
      <c r="K25" s="51"/>
      <c r="L25" s="51"/>
      <c r="M25" s="51"/>
      <c r="N25" s="51"/>
      <c r="O25" s="51"/>
      <c r="P25" s="51"/>
      <c r="Q25" s="51"/>
      <c r="R25" s="51"/>
      <c r="S25" s="51"/>
      <c r="T25" s="51"/>
      <c r="U25" s="51"/>
      <c r="V25" s="51"/>
      <c r="W25" s="51"/>
      <c r="X25" s="51"/>
      <c r="Y25" s="2"/>
      <c r="Z25" s="2"/>
      <c r="AA25" s="2"/>
      <c r="AB25" s="2"/>
      <c r="AC25" s="2"/>
      <c r="AD25" s="2"/>
      <c r="AE25" s="2"/>
      <c r="AF25" s="2"/>
      <c r="AG25" s="2"/>
      <c r="AH25" s="2"/>
      <c r="AI25" s="109"/>
      <c r="AJ25" s="110"/>
      <c r="AK25" s="110"/>
      <c r="AL25" s="111" t="s">
        <v>53</v>
      </c>
      <c r="AM25" s="111" t="s">
        <v>54</v>
      </c>
      <c r="AN25" s="7"/>
      <c r="AO25" s="7"/>
      <c r="AP25" s="2"/>
      <c r="AQ25" s="2"/>
      <c r="AR25" s="2"/>
      <c r="AS25" s="2"/>
      <c r="AT25" s="2"/>
      <c r="AU25" s="2"/>
    </row>
    <row r="26" ht="12.75" customHeight="1">
      <c r="A26" s="62"/>
      <c r="B26" s="32" t="s">
        <v>55</v>
      </c>
      <c r="C26" s="29"/>
      <c r="D26" s="29"/>
      <c r="E26" s="29"/>
      <c r="F26" s="29"/>
      <c r="G26" s="29"/>
      <c r="H26" s="30"/>
      <c r="I26" s="112"/>
      <c r="J26" s="32" t="s">
        <v>56</v>
      </c>
      <c r="K26" s="29"/>
      <c r="L26" s="29"/>
      <c r="M26" s="29"/>
      <c r="N26" s="29"/>
      <c r="O26" s="29"/>
      <c r="P26" s="29"/>
      <c r="Q26" s="29"/>
      <c r="R26" s="29"/>
      <c r="S26" s="29"/>
      <c r="T26" s="29"/>
      <c r="U26" s="29"/>
      <c r="V26" s="29"/>
      <c r="W26" s="29"/>
      <c r="X26" s="30"/>
      <c r="Y26" s="42"/>
      <c r="Z26" s="28" t="s">
        <v>57</v>
      </c>
      <c r="AA26" s="29"/>
      <c r="AB26" s="29"/>
      <c r="AC26" s="29"/>
      <c r="AD26" s="29"/>
      <c r="AE26" s="29"/>
      <c r="AF26" s="30"/>
      <c r="AG26" s="2"/>
      <c r="AH26" s="2"/>
      <c r="AI26" s="113" t="s">
        <v>58</v>
      </c>
      <c r="AJ26" s="114" t="s">
        <v>59</v>
      </c>
      <c r="AK26" s="114" t="s">
        <v>60</v>
      </c>
      <c r="AL26" s="114" t="s">
        <v>61</v>
      </c>
      <c r="AM26" s="115" t="s">
        <v>62</v>
      </c>
      <c r="AN26" s="7"/>
      <c r="AO26" s="7"/>
      <c r="AP26" s="2"/>
      <c r="AQ26" s="2"/>
      <c r="AR26" s="2"/>
      <c r="AS26" s="2"/>
      <c r="AT26" s="2"/>
      <c r="AU26" s="2"/>
    </row>
    <row r="27" ht="12.75" customHeight="1">
      <c r="A27" s="37"/>
      <c r="B27" s="38">
        <f>DATE(YEAR(Z17+42),MONTH(Z17+42),1)</f>
        <v>45352</v>
      </c>
      <c r="C27" s="39"/>
      <c r="D27" s="39"/>
      <c r="E27" s="39"/>
      <c r="F27" s="39"/>
      <c r="G27" s="39"/>
      <c r="H27" s="40"/>
      <c r="I27" s="41"/>
      <c r="J27" s="38">
        <f>DATE(YEAR(B27+42),MONTH(B27+42),1)</f>
        <v>45383</v>
      </c>
      <c r="K27" s="39"/>
      <c r="L27" s="39"/>
      <c r="M27" s="39"/>
      <c r="N27" s="39"/>
      <c r="O27" s="39"/>
      <c r="P27" s="40"/>
      <c r="Q27" s="41"/>
      <c r="R27" s="38">
        <f>DATE(YEAR(J27+42),MONTH(J27+42),1)</f>
        <v>45413</v>
      </c>
      <c r="S27" s="39"/>
      <c r="T27" s="39"/>
      <c r="U27" s="39"/>
      <c r="V27" s="39"/>
      <c r="W27" s="39"/>
      <c r="X27" s="40"/>
      <c r="Y27" s="37"/>
      <c r="Z27" s="38">
        <f>DATE(YEAR(R27+42),MONTH(R27+42),1)</f>
        <v>45444</v>
      </c>
      <c r="AA27" s="39"/>
      <c r="AB27" s="39"/>
      <c r="AC27" s="39"/>
      <c r="AD27" s="39"/>
      <c r="AE27" s="39"/>
      <c r="AF27" s="40"/>
      <c r="AG27" s="2"/>
      <c r="AH27" s="2"/>
      <c r="AI27" s="64" t="s">
        <v>63</v>
      </c>
      <c r="AJ27" s="116">
        <v>45145.0</v>
      </c>
      <c r="AK27" s="116">
        <v>45170.0</v>
      </c>
      <c r="AL27" s="117">
        <v>20.0</v>
      </c>
      <c r="AM27" s="118">
        <v>20.0</v>
      </c>
      <c r="AN27" s="7"/>
      <c r="AO27" s="7"/>
      <c r="AP27" s="2"/>
      <c r="AQ27" s="2"/>
      <c r="AR27" s="2"/>
      <c r="AS27" s="2"/>
      <c r="AT27" s="2"/>
      <c r="AU27" s="2"/>
    </row>
    <row r="28" ht="12.75" customHeight="1">
      <c r="A28" s="42"/>
      <c r="B28" s="48" t="str">
        <f>CHOOSE(1+MOD($O$2+1-2,7),"Su","M","Tu","W","Th","F","Sa")</f>
        <v>Su</v>
      </c>
      <c r="C28" s="49" t="str">
        <f>CHOOSE(1+MOD($O$2+2-2,7),"Su","M","Tu","W","Th","F","Sa")</f>
        <v>M</v>
      </c>
      <c r="D28" s="49" t="str">
        <f>CHOOSE(1+MOD($O$2+3-2,7),"Su","M","Tu","W","Th","F","Sa")</f>
        <v>Tu</v>
      </c>
      <c r="E28" s="49" t="str">
        <f>CHOOSE(1+MOD($O$2+4-2,7),"Su","M","Tu","W","Th","F","Sa")</f>
        <v>W</v>
      </c>
      <c r="F28" s="49" t="str">
        <f>CHOOSE(1+MOD($O$2+5-2,7),"Su","M","Tu","W","Th","F","Sa")</f>
        <v>Th</v>
      </c>
      <c r="G28" s="49" t="str">
        <f>CHOOSE(1+MOD($O$2+6-2,7),"Su","M","Tu","W","Th","F","Sa")</f>
        <v>F</v>
      </c>
      <c r="H28" s="50" t="str">
        <f>CHOOSE(1+MOD($O$2+7-2,7),"Su","M","Tu","W","Th","F","Sa")</f>
        <v>Sa</v>
      </c>
      <c r="I28" s="51"/>
      <c r="J28" s="48" t="str">
        <f>CHOOSE(1+MOD($O$2+1-2,7),"Su","M","Tu","W","Th","F","Sa")</f>
        <v>Su</v>
      </c>
      <c r="K28" s="49" t="str">
        <f>CHOOSE(1+MOD($O$2+2-2,7),"Su","M","Tu","W","Th","F","Sa")</f>
        <v>M</v>
      </c>
      <c r="L28" s="49" t="str">
        <f>CHOOSE(1+MOD($O$2+3-2,7),"Su","M","Tu","W","Th","F","Sa")</f>
        <v>Tu</v>
      </c>
      <c r="M28" s="49" t="str">
        <f>CHOOSE(1+MOD($O$2+4-2,7),"Su","M","Tu","W","Th","F","Sa")</f>
        <v>W</v>
      </c>
      <c r="N28" s="49" t="str">
        <f>CHOOSE(1+MOD($O$2+5-2,7),"Su","M","Tu","W","Th","F","Sa")</f>
        <v>Th</v>
      </c>
      <c r="O28" s="49" t="str">
        <f>CHOOSE(1+MOD($O$2+6-2,7),"Su","M","Tu","W","Th","F","Sa")</f>
        <v>F</v>
      </c>
      <c r="P28" s="50" t="str">
        <f>CHOOSE(1+MOD($O$2+7-2,7),"Su","M","Tu","W","Th","F","Sa")</f>
        <v>Sa</v>
      </c>
      <c r="Q28" s="51"/>
      <c r="R28" s="48" t="str">
        <f>CHOOSE(1+MOD($O$2+1-2,7),"Su","M","Tu","W","Th","F","Sa")</f>
        <v>Su</v>
      </c>
      <c r="S28" s="49" t="str">
        <f>CHOOSE(1+MOD($O$2+2-2,7),"Su","M","Tu","W","Th","F","Sa")</f>
        <v>M</v>
      </c>
      <c r="T28" s="49" t="str">
        <f>CHOOSE(1+MOD($O$2+3-2,7),"Su","M","Tu","W","Th","F","Sa")</f>
        <v>Tu</v>
      </c>
      <c r="U28" s="49" t="str">
        <f>CHOOSE(1+MOD($O$2+4-2,7),"Su","M","Tu","W","Th","F","Sa")</f>
        <v>W</v>
      </c>
      <c r="V28" s="49" t="str">
        <f>CHOOSE(1+MOD($O$2+5-2,7),"Su","M","Tu","W","Th","F","Sa")</f>
        <v>Th</v>
      </c>
      <c r="W28" s="49" t="str">
        <f>CHOOSE(1+MOD($O$2+6-2,7),"Su","M","Tu","W","Th","F","Sa")</f>
        <v>F</v>
      </c>
      <c r="X28" s="50" t="str">
        <f>CHOOSE(1+MOD($O$2+7-2,7),"Su","M","Tu","W","Th","F","Sa")</f>
        <v>Sa</v>
      </c>
      <c r="Y28" s="2"/>
      <c r="Z28" s="48" t="str">
        <f>CHOOSE(1+MOD($O$2+1-2,7),"Su","M","Tu","W","Th","F","Sa")</f>
        <v>Su</v>
      </c>
      <c r="AA28" s="49" t="str">
        <f>CHOOSE(1+MOD($O$2+2-2,7),"Su","M","Tu","W","Th","F","Sa")</f>
        <v>M</v>
      </c>
      <c r="AB28" s="49" t="str">
        <f>CHOOSE(1+MOD($O$2+3-2,7),"Su","M","Tu","W","Th","F","Sa")</f>
        <v>Tu</v>
      </c>
      <c r="AC28" s="49" t="str">
        <f>CHOOSE(1+MOD($O$2+4-2,7),"Su","M","Tu","W","Th","F","Sa")</f>
        <v>W</v>
      </c>
      <c r="AD28" s="49" t="str">
        <f>CHOOSE(1+MOD($O$2+5-2,7),"Su","M","Tu","W","Th","F","Sa")</f>
        <v>Th</v>
      </c>
      <c r="AE28" s="49" t="str">
        <f>CHOOSE(1+MOD($O$2+6-2,7),"Su","M","Tu","W","Th","F","Sa")</f>
        <v>F</v>
      </c>
      <c r="AF28" s="50" t="str">
        <f>CHOOSE(1+MOD($O$2+7-2,7),"Su","M","Tu","W","Th","F","Sa")</f>
        <v>Sa</v>
      </c>
      <c r="AG28" s="2"/>
      <c r="AH28" s="2"/>
      <c r="AI28" s="64" t="s">
        <v>13</v>
      </c>
      <c r="AJ28" s="116">
        <v>45180.0</v>
      </c>
      <c r="AK28" s="116">
        <v>45219.0</v>
      </c>
      <c r="AL28" s="117">
        <v>29.0</v>
      </c>
      <c r="AM28" s="118">
        <v>30.0</v>
      </c>
      <c r="AN28" s="7"/>
      <c r="AO28" s="7"/>
      <c r="AP28" s="2"/>
      <c r="AQ28" s="2"/>
      <c r="AR28" s="2"/>
      <c r="AS28" s="2"/>
      <c r="AT28" s="2"/>
      <c r="AU28" s="2"/>
    </row>
    <row r="29" ht="12.75" customHeight="1">
      <c r="A29" s="42"/>
      <c r="B29" s="55" t="str">
        <f>IF(WEEKDAY(B27,1)=$O$2,B27,"")</f>
        <v/>
      </c>
      <c r="C29" s="60" t="str">
        <f>IF(B29="",IF(WEEKDAY(B27,1)=MOD($O$2,7)+1,B27,""),B29+1)</f>
        <v/>
      </c>
      <c r="D29" s="60" t="str">
        <f>IF(C29="",IF(WEEKDAY(B27,1)=MOD($O$2+1,7)+1,B27,""),C29+1)</f>
        <v/>
      </c>
      <c r="E29" s="60" t="str">
        <f>IF(D29="",IF(WEEKDAY(B27,1)=MOD($O$2+2,7)+1,B27,""),D29+1)</f>
        <v/>
      </c>
      <c r="F29" s="60" t="str">
        <f>IF(E29="",IF(WEEKDAY(B27,1)=MOD($O$2+3,7)+1,B27,""),E29+1)</f>
        <v/>
      </c>
      <c r="G29" s="119">
        <f>IF(F29="",IF(WEEKDAY(B27,1)=MOD($O$2+4,7)+1,B27,""),F29+1)</f>
        <v>45352</v>
      </c>
      <c r="H29" s="55">
        <f>IF(G29="",IF(WEEKDAY(B27,1)=MOD($O$2+5,7)+1,B27,""),G29+1)</f>
        <v>45353</v>
      </c>
      <c r="I29" s="51"/>
      <c r="J29" s="55" t="str">
        <f>IF(WEEKDAY(J27,1)=$O$2,J27,"")</f>
        <v/>
      </c>
      <c r="K29" s="120">
        <f>IF(J29="",IF(WEEKDAY(J27,1)=MOD($O$2,7)+1,J27,""),J29+1)</f>
        <v>45383</v>
      </c>
      <c r="L29" s="58">
        <f>IF(K29="",IF(WEEKDAY(J27,1)=MOD($O$2+1,7)+1,J27,""),K29+1)</f>
        <v>45384</v>
      </c>
      <c r="M29" s="58">
        <f>IF(L29="",IF(WEEKDAY(J27,1)=MOD($O$2+2,7)+1,J27,""),L29+1)</f>
        <v>45385</v>
      </c>
      <c r="N29" s="58">
        <f>IF(M29="",IF(WEEKDAY(J27,1)=MOD($O$2+3,7)+1,J27,""),M29+1)</f>
        <v>45386</v>
      </c>
      <c r="O29" s="58">
        <f>IF(N29="",IF(WEEKDAY(J27,1)=MOD($O$2+4,7)+1,J27,""),N29+1)</f>
        <v>45387</v>
      </c>
      <c r="P29" s="55">
        <f>IF(O29="",IF(WEEKDAY(J27,1)=MOD($O$2+5,7)+1,J27,""),O29+1)</f>
        <v>45388</v>
      </c>
      <c r="Q29" s="51"/>
      <c r="R29" s="55" t="str">
        <f>IF(WEEKDAY(R27,1)=$O$2,R27,"")</f>
        <v/>
      </c>
      <c r="S29" s="60" t="str">
        <f>IF(R29="",IF(WEEKDAY(R27,1)=MOD($O$2,7)+1,R27,""),R29+1)</f>
        <v/>
      </c>
      <c r="T29" s="60" t="str">
        <f>IF(S29="",IF(WEEKDAY(R27,1)=MOD($O$2+1,7)+1,R27,""),S29+1)</f>
        <v/>
      </c>
      <c r="U29" s="60">
        <f>IF(T29="",IF(WEEKDAY(R27,1)=MOD($O$2+2,7)+1,R27,""),T29+1)</f>
        <v>45413</v>
      </c>
      <c r="V29" s="60">
        <f>IF(U29="",IF(WEEKDAY(R27,1)=MOD($O$2+3,7)+1,R27,""),U29+1)</f>
        <v>45414</v>
      </c>
      <c r="W29" s="119">
        <f>IF(V29="",IF(WEEKDAY(R27,1)=MOD($O$2+4,7)+1,R27,""),V29+1)</f>
        <v>45415</v>
      </c>
      <c r="X29" s="55">
        <f>IF(W29="",IF(WEEKDAY(R27,1)=MOD($O$2+5,7)+1,R27,""),W29+1)</f>
        <v>45416</v>
      </c>
      <c r="Y29" s="62"/>
      <c r="Z29" s="55" t="str">
        <f>IF(WEEKDAY(Z27,1)=$O$2,Z27,"")</f>
        <v/>
      </c>
      <c r="AA29" s="121" t="str">
        <f>IF(Z29="",IF(WEEKDAY(Z27,1)=MOD($O$2,7)+1,Z27,""),Z29+1)</f>
        <v/>
      </c>
      <c r="AB29" s="56" t="str">
        <f>IF(AA29="",IF(WEEKDAY(Z27,1)=MOD($O$2+1,7)+1,Z27,""),AA29+1)</f>
        <v/>
      </c>
      <c r="AC29" s="56" t="str">
        <f>IF(AB29="",IF(WEEKDAY(Z27,1)=MOD($O$2+2,7)+1,Z27,""),AB29+1)</f>
        <v/>
      </c>
      <c r="AD29" s="56" t="str">
        <f>IF(AC29="",IF(WEEKDAY(Z27,1)=MOD($O$2+3,7)+1,Z27,""),AC29+1)</f>
        <v/>
      </c>
      <c r="AE29" s="56" t="str">
        <f>IF(AD29="",IF(WEEKDAY(Z27,1)=MOD($O$2+4,7)+1,Z27,""),AD29+1)</f>
        <v/>
      </c>
      <c r="AF29" s="55">
        <f>IF(AE29="",IF(WEEKDAY(Z27,1)=MOD($O$2+5,7)+1,Z27,""),AE29+1)</f>
        <v>45444</v>
      </c>
      <c r="AG29" s="2"/>
      <c r="AH29" s="2"/>
      <c r="AI29" s="64" t="s">
        <v>40</v>
      </c>
      <c r="AJ29" s="116">
        <v>45236.0</v>
      </c>
      <c r="AK29" s="116">
        <v>45279.0</v>
      </c>
      <c r="AL29" s="117">
        <v>25.0</v>
      </c>
      <c r="AM29" s="118">
        <v>27.0</v>
      </c>
      <c r="AN29" s="7"/>
      <c r="AO29" s="7"/>
      <c r="AP29" s="2"/>
      <c r="AQ29" s="2"/>
      <c r="AR29" s="2"/>
      <c r="AS29" s="2"/>
      <c r="AT29" s="2"/>
      <c r="AU29" s="2"/>
    </row>
    <row r="30" ht="12.75" customHeight="1">
      <c r="A30" s="42"/>
      <c r="B30" s="55">
        <f t="shared" ref="B30:B34" si="54">IF(H29="","",IF(MONTH(H29+1)&lt;&gt;MONTH(H29),"",H29+1))</f>
        <v>45354</v>
      </c>
      <c r="C30" s="60">
        <f t="shared" ref="C30:H30" si="50">IF(B30="","",IF(MONTH(B30+1)&lt;&gt;MONTH(B30),"",B30+1))</f>
        <v>45355</v>
      </c>
      <c r="D30" s="60">
        <f t="shared" si="50"/>
        <v>45356</v>
      </c>
      <c r="E30" s="60">
        <f t="shared" si="50"/>
        <v>45357</v>
      </c>
      <c r="F30" s="60">
        <f t="shared" si="50"/>
        <v>45358</v>
      </c>
      <c r="G30" s="73">
        <f t="shared" si="50"/>
        <v>45359</v>
      </c>
      <c r="H30" s="55">
        <f t="shared" si="50"/>
        <v>45360</v>
      </c>
      <c r="I30" s="51"/>
      <c r="J30" s="67">
        <f t="shared" ref="J30:J34" si="56">IF(P29="","",IF(MONTH(P29+1)&lt;&gt;MONTH(P29),"",P29+1))</f>
        <v>45389</v>
      </c>
      <c r="K30" s="97">
        <f t="shared" ref="K30:P30" si="51">IF(J30="","",IF(MONTH(J30+1)&lt;&gt;MONTH(J30),"",J30+1))</f>
        <v>45390</v>
      </c>
      <c r="L30" s="122">
        <f t="shared" si="51"/>
        <v>45391</v>
      </c>
      <c r="M30" s="73">
        <f t="shared" si="51"/>
        <v>45392</v>
      </c>
      <c r="N30" s="73">
        <f t="shared" si="51"/>
        <v>45393</v>
      </c>
      <c r="O30" s="119">
        <f t="shared" si="51"/>
        <v>45394</v>
      </c>
      <c r="P30" s="55">
        <f t="shared" si="51"/>
        <v>45395</v>
      </c>
      <c r="Q30" s="51"/>
      <c r="R30" s="55">
        <f t="shared" ref="R30:R34" si="58">IF(X29="","",IF(MONTH(X29+1)&lt;&gt;MONTH(X29),"",X29+1))</f>
        <v>45417</v>
      </c>
      <c r="S30" s="60">
        <f t="shared" ref="S30:X30" si="52">IF(R30="","",IF(MONTH(R30+1)&lt;&gt;MONTH(R30),"",R30+1))</f>
        <v>45418</v>
      </c>
      <c r="T30" s="60">
        <f t="shared" si="52"/>
        <v>45419</v>
      </c>
      <c r="U30" s="60">
        <f t="shared" si="52"/>
        <v>45420</v>
      </c>
      <c r="V30" s="60">
        <f t="shared" si="52"/>
        <v>45421</v>
      </c>
      <c r="W30" s="123">
        <f t="shared" si="52"/>
        <v>45422</v>
      </c>
      <c r="X30" s="55">
        <f t="shared" si="52"/>
        <v>45423</v>
      </c>
      <c r="Y30" s="62"/>
      <c r="Z30" s="67">
        <f t="shared" ref="Z30:Z34" si="60">IF(AF29="","",IF(MONTH(AF29+1)&lt;&gt;MONTH(AF29),"",AF29+1))</f>
        <v>45445</v>
      </c>
      <c r="AA30" s="82">
        <f t="shared" ref="AA30:AF30" si="53">IF(Z30="","",IF(MONTH(Z30+1)&lt;&gt;MONTH(Z30),"",Z30+1))</f>
        <v>45446</v>
      </c>
      <c r="AB30" s="69">
        <f t="shared" si="53"/>
        <v>45447</v>
      </c>
      <c r="AC30" s="60">
        <f t="shared" si="53"/>
        <v>45448</v>
      </c>
      <c r="AD30" s="60">
        <f t="shared" si="53"/>
        <v>45449</v>
      </c>
      <c r="AE30" s="60">
        <f t="shared" si="53"/>
        <v>45450</v>
      </c>
      <c r="AF30" s="55">
        <f t="shared" si="53"/>
        <v>45451</v>
      </c>
      <c r="AG30" s="2"/>
      <c r="AH30" s="2"/>
      <c r="AI30" s="64" t="s">
        <v>64</v>
      </c>
      <c r="AJ30" s="116">
        <v>45294.0</v>
      </c>
      <c r="AK30" s="116">
        <v>45331.0</v>
      </c>
      <c r="AL30" s="117">
        <v>27.0</v>
      </c>
      <c r="AM30" s="118">
        <v>18.0</v>
      </c>
      <c r="AN30" s="124"/>
      <c r="AO30" s="7"/>
      <c r="AP30" s="2"/>
      <c r="AQ30" s="2"/>
      <c r="AR30" s="2"/>
      <c r="AS30" s="2"/>
      <c r="AT30" s="2"/>
      <c r="AU30" s="2"/>
    </row>
    <row r="31" ht="12.75" customHeight="1">
      <c r="A31" s="42"/>
      <c r="B31" s="55">
        <f t="shared" si="54"/>
        <v>45361</v>
      </c>
      <c r="C31" s="60">
        <f t="shared" ref="C31:H31" si="55">IF(B31="","",IF(MONTH(B31+1)&lt;&gt;MONTH(B31),"",B31+1))</f>
        <v>45362</v>
      </c>
      <c r="D31" s="60">
        <f t="shared" si="55"/>
        <v>45363</v>
      </c>
      <c r="E31" s="60">
        <f t="shared" si="55"/>
        <v>45364</v>
      </c>
      <c r="F31" s="60">
        <f t="shared" si="55"/>
        <v>45365</v>
      </c>
      <c r="G31" s="60">
        <f t="shared" si="55"/>
        <v>45366</v>
      </c>
      <c r="H31" s="55">
        <f t="shared" si="55"/>
        <v>45367</v>
      </c>
      <c r="I31" s="51"/>
      <c r="J31" s="55">
        <f t="shared" si="56"/>
        <v>45396</v>
      </c>
      <c r="K31" s="80">
        <f t="shared" ref="K31:P31" si="57">IF(J31="","",IF(MONTH(J31+1)&lt;&gt;MONTH(J31),"",J31+1))</f>
        <v>45397</v>
      </c>
      <c r="L31" s="60">
        <f t="shared" si="57"/>
        <v>45398</v>
      </c>
      <c r="M31" s="60">
        <f t="shared" si="57"/>
        <v>45399</v>
      </c>
      <c r="N31" s="60">
        <f t="shared" si="57"/>
        <v>45400</v>
      </c>
      <c r="O31" s="73">
        <f t="shared" si="57"/>
        <v>45401</v>
      </c>
      <c r="P31" s="55">
        <f t="shared" si="57"/>
        <v>45402</v>
      </c>
      <c r="Q31" s="51"/>
      <c r="R31" s="55">
        <f t="shared" si="58"/>
        <v>45424</v>
      </c>
      <c r="S31" s="60">
        <f t="shared" ref="S31:X31" si="59">IF(R31="","",IF(MONTH(R31+1)&lt;&gt;MONTH(R31),"",R31+1))</f>
        <v>45425</v>
      </c>
      <c r="T31" s="60">
        <f t="shared" si="59"/>
        <v>45426</v>
      </c>
      <c r="U31" s="60">
        <f t="shared" si="59"/>
        <v>45427</v>
      </c>
      <c r="V31" s="125">
        <f t="shared" si="59"/>
        <v>45428</v>
      </c>
      <c r="W31" s="68">
        <f t="shared" si="59"/>
        <v>45429</v>
      </c>
      <c r="X31" s="126">
        <f t="shared" si="59"/>
        <v>45430</v>
      </c>
      <c r="Y31" s="62"/>
      <c r="Z31" s="55">
        <f t="shared" si="60"/>
        <v>45452</v>
      </c>
      <c r="AA31" s="80">
        <f t="shared" ref="AA31:AF31" si="61">IF(Z31="","",IF(MONTH(Z31+1)&lt;&gt;MONTH(Z31),"",Z31+1))</f>
        <v>45453</v>
      </c>
      <c r="AB31" s="60">
        <f t="shared" si="61"/>
        <v>45454</v>
      </c>
      <c r="AC31" s="60">
        <f t="shared" si="61"/>
        <v>45455</v>
      </c>
      <c r="AD31" s="60">
        <f t="shared" si="61"/>
        <v>45456</v>
      </c>
      <c r="AE31" s="60">
        <f t="shared" si="61"/>
        <v>45457</v>
      </c>
      <c r="AF31" s="55">
        <f t="shared" si="61"/>
        <v>45458</v>
      </c>
      <c r="AG31" s="2"/>
      <c r="AH31" s="2"/>
      <c r="AI31" s="64" t="s">
        <v>55</v>
      </c>
      <c r="AJ31" s="116">
        <v>45341.0</v>
      </c>
      <c r="AK31" s="116">
        <v>45380.0</v>
      </c>
      <c r="AL31" s="117">
        <v>23.0</v>
      </c>
      <c r="AM31" s="118">
        <v>29.0</v>
      </c>
      <c r="AN31" s="7"/>
      <c r="AO31" s="127" t="s">
        <v>65</v>
      </c>
      <c r="AP31" s="25"/>
      <c r="AQ31" s="25"/>
      <c r="AR31" s="25"/>
      <c r="AS31" s="25"/>
      <c r="AT31" s="26"/>
      <c r="AU31" s="2"/>
    </row>
    <row r="32" ht="12.75" customHeight="1">
      <c r="A32" s="42"/>
      <c r="B32" s="55">
        <f t="shared" si="54"/>
        <v>45368</v>
      </c>
      <c r="C32" s="66">
        <f t="shared" ref="C32:H32" si="62">IF(B32="","",IF(MONTH(B32+1)&lt;&gt;MONTH(B32),"",B32+1))</f>
        <v>45369</v>
      </c>
      <c r="D32" s="66">
        <f t="shared" si="62"/>
        <v>45370</v>
      </c>
      <c r="E32" s="66">
        <f t="shared" si="62"/>
        <v>45371</v>
      </c>
      <c r="F32" s="66">
        <f t="shared" si="62"/>
        <v>45372</v>
      </c>
      <c r="G32" s="66">
        <f t="shared" si="62"/>
        <v>45373</v>
      </c>
      <c r="H32" s="55">
        <f t="shared" si="62"/>
        <v>45374</v>
      </c>
      <c r="I32" s="51"/>
      <c r="J32" s="55">
        <f t="shared" si="56"/>
        <v>45403</v>
      </c>
      <c r="K32" s="60">
        <f t="shared" ref="K32:P32" si="63">IF(J32="","",IF(MONTH(J32+1)&lt;&gt;MONTH(J32),"",J32+1))</f>
        <v>45404</v>
      </c>
      <c r="L32" s="60">
        <f t="shared" si="63"/>
        <v>45405</v>
      </c>
      <c r="M32" s="60">
        <f t="shared" si="63"/>
        <v>45406</v>
      </c>
      <c r="N32" s="60">
        <f t="shared" si="63"/>
        <v>45407</v>
      </c>
      <c r="O32" s="119">
        <f t="shared" si="63"/>
        <v>45408</v>
      </c>
      <c r="P32" s="55">
        <f t="shared" si="63"/>
        <v>45409</v>
      </c>
      <c r="Q32" s="51"/>
      <c r="R32" s="55">
        <f t="shared" si="58"/>
        <v>45431</v>
      </c>
      <c r="S32" s="66">
        <f t="shared" ref="S32:X32" si="64">IF(R32="","",IF(MONTH(R32+1)&lt;&gt;MONTH(R32),"",R32+1))</f>
        <v>45432</v>
      </c>
      <c r="T32" s="66">
        <f t="shared" si="64"/>
        <v>45433</v>
      </c>
      <c r="U32" s="66">
        <f t="shared" si="64"/>
        <v>45434</v>
      </c>
      <c r="V32" s="66">
        <f t="shared" si="64"/>
        <v>45435</v>
      </c>
      <c r="W32" s="128">
        <f t="shared" si="64"/>
        <v>45436</v>
      </c>
      <c r="X32" s="55">
        <f t="shared" si="64"/>
        <v>45437</v>
      </c>
      <c r="Y32" s="62"/>
      <c r="Z32" s="55">
        <f t="shared" si="60"/>
        <v>45459</v>
      </c>
      <c r="AA32" s="60">
        <f t="shared" ref="AA32:AF32" si="65">IF(Z32="","",IF(MONTH(Z32+1)&lt;&gt;MONTH(Z32),"",Z32+1))</f>
        <v>45460</v>
      </c>
      <c r="AB32" s="60">
        <f t="shared" si="65"/>
        <v>45461</v>
      </c>
      <c r="AC32" s="66">
        <f t="shared" si="65"/>
        <v>45462</v>
      </c>
      <c r="AD32" s="60">
        <f t="shared" si="65"/>
        <v>45463</v>
      </c>
      <c r="AE32" s="57">
        <f t="shared" si="65"/>
        <v>45464</v>
      </c>
      <c r="AF32" s="55">
        <f t="shared" si="65"/>
        <v>45465</v>
      </c>
      <c r="AG32" s="2"/>
      <c r="AH32" s="2"/>
      <c r="AI32" s="129" t="s">
        <v>56</v>
      </c>
      <c r="AJ32" s="130">
        <v>45390.0</v>
      </c>
      <c r="AK32" s="130">
        <v>45429.0</v>
      </c>
      <c r="AL32" s="131">
        <v>26.0</v>
      </c>
      <c r="AM32" s="132">
        <v>35.0</v>
      </c>
      <c r="AN32" s="7"/>
      <c r="AO32" s="133"/>
      <c r="AP32" s="134" t="s">
        <v>66</v>
      </c>
      <c r="AQ32" s="135" t="s">
        <v>67</v>
      </c>
      <c r="AR32" s="136" t="s">
        <v>68</v>
      </c>
      <c r="AS32" s="137" t="s">
        <v>69</v>
      </c>
      <c r="AT32" s="138" t="s">
        <v>2</v>
      </c>
      <c r="AU32" s="139" t="s">
        <v>62</v>
      </c>
    </row>
    <row r="33" ht="12.75" customHeight="1">
      <c r="A33" s="42"/>
      <c r="B33" s="55">
        <f t="shared" si="54"/>
        <v>45375</v>
      </c>
      <c r="C33" s="60">
        <f t="shared" ref="C33:H33" si="66">IF(B33="","",IF(MONTH(B33+1)&lt;&gt;MONTH(B33),"",B33+1))</f>
        <v>45376</v>
      </c>
      <c r="D33" s="60">
        <f t="shared" si="66"/>
        <v>45377</v>
      </c>
      <c r="E33" s="60">
        <f t="shared" si="66"/>
        <v>45378</v>
      </c>
      <c r="F33" s="60">
        <f t="shared" si="66"/>
        <v>45379</v>
      </c>
      <c r="G33" s="119">
        <f t="shared" si="66"/>
        <v>45380</v>
      </c>
      <c r="H33" s="55">
        <f t="shared" si="66"/>
        <v>45381</v>
      </c>
      <c r="I33" s="51"/>
      <c r="J33" s="55">
        <f t="shared" si="56"/>
        <v>45410</v>
      </c>
      <c r="K33" s="60">
        <f t="shared" ref="K33:P33" si="67">IF(J33="","",IF(MONTH(J33+1)&lt;&gt;MONTH(J33),"",J33+1))</f>
        <v>45411</v>
      </c>
      <c r="L33" s="60">
        <f t="shared" si="67"/>
        <v>45412</v>
      </c>
      <c r="M33" s="60" t="str">
        <f t="shared" si="67"/>
        <v/>
      </c>
      <c r="N33" s="60" t="str">
        <f t="shared" si="67"/>
        <v/>
      </c>
      <c r="O33" s="60" t="str">
        <f t="shared" si="67"/>
        <v/>
      </c>
      <c r="P33" s="55" t="str">
        <f t="shared" si="67"/>
        <v/>
      </c>
      <c r="Q33" s="51"/>
      <c r="R33" s="55">
        <f t="shared" si="58"/>
        <v>45438</v>
      </c>
      <c r="S33" s="66">
        <f t="shared" ref="S33:X33" si="68">IF(R33="","",IF(MONTH(R33+1)&lt;&gt;MONTH(R33),"",R33+1))</f>
        <v>45439</v>
      </c>
      <c r="T33" s="72">
        <f t="shared" si="68"/>
        <v>45440</v>
      </c>
      <c r="U33" s="72">
        <f t="shared" si="68"/>
        <v>45441</v>
      </c>
      <c r="V33" s="72">
        <f t="shared" si="68"/>
        <v>45442</v>
      </c>
      <c r="W33" s="72">
        <f t="shared" si="68"/>
        <v>45443</v>
      </c>
      <c r="X33" s="140" t="str">
        <f t="shared" si="68"/>
        <v/>
      </c>
      <c r="Y33" s="62"/>
      <c r="Z33" s="55">
        <f t="shared" si="60"/>
        <v>45466</v>
      </c>
      <c r="AA33" s="60">
        <f t="shared" ref="AA33:AF33" si="69">IF(Z33="","",IF(MONTH(Z33+1)&lt;&gt;MONTH(Z33),"",Z33+1))</f>
        <v>45467</v>
      </c>
      <c r="AB33" s="60">
        <f t="shared" si="69"/>
        <v>45468</v>
      </c>
      <c r="AC33" s="60">
        <f t="shared" si="69"/>
        <v>45469</v>
      </c>
      <c r="AD33" s="125">
        <f t="shared" si="69"/>
        <v>45470</v>
      </c>
      <c r="AE33" s="82">
        <f t="shared" si="69"/>
        <v>45471</v>
      </c>
      <c r="AF33" s="126">
        <f t="shared" si="69"/>
        <v>45472</v>
      </c>
      <c r="AG33" s="2"/>
      <c r="AH33" s="2"/>
      <c r="AI33" s="141"/>
      <c r="AJ33" s="142"/>
      <c r="AK33" s="142"/>
      <c r="AL33" s="143">
        <f t="shared" ref="AL33:AM33" si="70">SUM(AL27:AL32)</f>
        <v>150</v>
      </c>
      <c r="AM33" s="144">
        <f t="shared" si="70"/>
        <v>159</v>
      </c>
      <c r="AN33" s="7"/>
      <c r="AO33" s="145">
        <v>45108.0</v>
      </c>
      <c r="AP33" s="146">
        <v>0.0</v>
      </c>
      <c r="AQ33" s="146">
        <v>16.0</v>
      </c>
      <c r="AR33" s="146">
        <v>6.0</v>
      </c>
      <c r="AS33" s="147">
        <f t="shared" ref="AS33:AS43" si="75">AR33-AP33</f>
        <v>6</v>
      </c>
      <c r="AT33" s="148">
        <f t="shared" ref="AT33:AT43" si="76">AR33-AQ33</f>
        <v>-10</v>
      </c>
      <c r="AU33" s="2">
        <v>5.0</v>
      </c>
    </row>
    <row r="34" ht="12.75" customHeight="1">
      <c r="A34" s="42"/>
      <c r="B34" s="55">
        <f t="shared" si="54"/>
        <v>45382</v>
      </c>
      <c r="C34" s="60" t="str">
        <f t="shared" ref="C34:H34" si="71">IF(B34="","",IF(MONTH(B34+1)&lt;&gt;MONTH(B34),"",B34+1))</f>
        <v/>
      </c>
      <c r="D34" s="60" t="str">
        <f t="shared" si="71"/>
        <v/>
      </c>
      <c r="E34" s="60" t="str">
        <f t="shared" si="71"/>
        <v/>
      </c>
      <c r="F34" s="60" t="str">
        <f t="shared" si="71"/>
        <v/>
      </c>
      <c r="G34" s="60" t="str">
        <f t="shared" si="71"/>
        <v/>
      </c>
      <c r="H34" s="55" t="str">
        <f t="shared" si="71"/>
        <v/>
      </c>
      <c r="I34" s="51"/>
      <c r="J34" s="55" t="str">
        <f t="shared" si="56"/>
        <v/>
      </c>
      <c r="K34" s="60" t="str">
        <f t="shared" ref="K34:P34" si="72">IF(J34="","",IF(MONTH(J34+1)&lt;&gt;MONTH(J34),"",J34+1))</f>
        <v/>
      </c>
      <c r="L34" s="60" t="str">
        <f t="shared" si="72"/>
        <v/>
      </c>
      <c r="M34" s="60" t="str">
        <f t="shared" si="72"/>
        <v/>
      </c>
      <c r="N34" s="60" t="str">
        <f t="shared" si="72"/>
        <v/>
      </c>
      <c r="O34" s="60" t="str">
        <f t="shared" si="72"/>
        <v/>
      </c>
      <c r="P34" s="55" t="str">
        <f t="shared" si="72"/>
        <v/>
      </c>
      <c r="Q34" s="51"/>
      <c r="R34" s="55" t="str">
        <f t="shared" si="58"/>
        <v/>
      </c>
      <c r="S34" s="60" t="str">
        <f t="shared" ref="S34:X34" si="73">IF(R34="","",IF(MONTH(R34+1)&lt;&gt;MONTH(R34),"",R34+1))</f>
        <v/>
      </c>
      <c r="T34" s="60" t="str">
        <f t="shared" si="73"/>
        <v/>
      </c>
      <c r="U34" s="60" t="str">
        <f t="shared" si="73"/>
        <v/>
      </c>
      <c r="V34" s="60" t="str">
        <f t="shared" si="73"/>
        <v/>
      </c>
      <c r="W34" s="60" t="str">
        <f t="shared" si="73"/>
        <v/>
      </c>
      <c r="X34" s="55" t="str">
        <f t="shared" si="73"/>
        <v/>
      </c>
      <c r="Y34" s="62"/>
      <c r="Z34" s="55">
        <f t="shared" si="60"/>
        <v>45473</v>
      </c>
      <c r="AA34" s="60" t="str">
        <f t="shared" ref="AA34:AF34" si="74">IF(Z34="","",IF(MONTH(Z34+1)&lt;&gt;MONTH(Z34),"",Z34+1))</f>
        <v/>
      </c>
      <c r="AB34" s="60" t="str">
        <f t="shared" si="74"/>
        <v/>
      </c>
      <c r="AC34" s="60" t="str">
        <f t="shared" si="74"/>
        <v/>
      </c>
      <c r="AD34" s="60" t="str">
        <f t="shared" si="74"/>
        <v/>
      </c>
      <c r="AE34" s="80" t="str">
        <f t="shared" si="74"/>
        <v/>
      </c>
      <c r="AF34" s="55" t="str">
        <f t="shared" si="74"/>
        <v/>
      </c>
      <c r="AG34" s="2"/>
      <c r="AH34" s="2"/>
      <c r="AI34" s="135" t="s">
        <v>70</v>
      </c>
      <c r="AJ34" s="149">
        <v>45446.0</v>
      </c>
      <c r="AK34" s="149">
        <v>45471.0</v>
      </c>
      <c r="AL34" s="150">
        <v>19.0</v>
      </c>
      <c r="AM34" s="151">
        <v>19.0</v>
      </c>
      <c r="AN34" s="7"/>
      <c r="AO34" s="145">
        <v>45139.0</v>
      </c>
      <c r="AP34" s="146">
        <v>19.0</v>
      </c>
      <c r="AQ34" s="146">
        <v>23.0</v>
      </c>
      <c r="AR34" s="146">
        <v>23.0</v>
      </c>
      <c r="AS34" s="147">
        <f t="shared" si="75"/>
        <v>4</v>
      </c>
      <c r="AT34" s="148">
        <f t="shared" si="76"/>
        <v>0</v>
      </c>
      <c r="AU34" s="2">
        <v>23.0</v>
      </c>
    </row>
    <row r="35" ht="12.75" customHeight="1">
      <c r="A35" s="42"/>
      <c r="B35" s="51"/>
      <c r="C35" s="51"/>
      <c r="D35" s="51"/>
      <c r="E35" s="51"/>
      <c r="F35" s="51"/>
      <c r="G35" s="51"/>
      <c r="H35" s="51"/>
      <c r="I35" s="51"/>
      <c r="J35" s="51"/>
      <c r="K35" s="51"/>
      <c r="L35" s="51"/>
      <c r="M35" s="51"/>
      <c r="N35" s="51"/>
      <c r="O35" s="51"/>
      <c r="P35" s="51"/>
      <c r="Q35" s="51"/>
      <c r="R35" s="51"/>
      <c r="S35" s="51"/>
      <c r="T35" s="51"/>
      <c r="U35" s="51"/>
      <c r="V35" s="51"/>
      <c r="W35" s="51"/>
      <c r="X35" s="51"/>
      <c r="Y35" s="2"/>
      <c r="Z35" s="2"/>
      <c r="AA35" s="2"/>
      <c r="AB35" s="2"/>
      <c r="AC35" s="2"/>
      <c r="AD35" s="2"/>
      <c r="AE35" s="2"/>
      <c r="AF35" s="2"/>
      <c r="AG35" s="2"/>
      <c r="AH35" s="2"/>
      <c r="AI35" s="2"/>
      <c r="AJ35" s="2"/>
      <c r="AK35" s="152" t="s">
        <v>71</v>
      </c>
      <c r="AL35" s="153">
        <f t="shared" ref="AL35:AM35" si="77">SUM(AL33+AL34)</f>
        <v>169</v>
      </c>
      <c r="AM35" s="153">
        <f t="shared" si="77"/>
        <v>178</v>
      </c>
      <c r="AN35" s="7"/>
      <c r="AO35" s="145">
        <v>45170.0</v>
      </c>
      <c r="AP35" s="146">
        <v>16.0</v>
      </c>
      <c r="AQ35" s="146">
        <v>16.0</v>
      </c>
      <c r="AR35" s="146">
        <v>20.0</v>
      </c>
      <c r="AS35" s="147">
        <f t="shared" si="75"/>
        <v>4</v>
      </c>
      <c r="AT35" s="148">
        <f t="shared" si="76"/>
        <v>4</v>
      </c>
      <c r="AU35" s="2">
        <v>17.0</v>
      </c>
    </row>
    <row r="36" ht="12.75" customHeight="1">
      <c r="A36" s="37"/>
      <c r="B36" s="2"/>
      <c r="C36" s="2"/>
      <c r="D36" s="2"/>
      <c r="E36" s="2"/>
      <c r="F36" s="2"/>
      <c r="G36" s="2"/>
      <c r="H36" s="2"/>
      <c r="I36" s="51"/>
      <c r="J36" s="2"/>
      <c r="K36" s="2"/>
      <c r="L36" s="2"/>
      <c r="M36" s="2"/>
      <c r="N36" s="2"/>
      <c r="O36" s="2"/>
      <c r="P36" s="2"/>
      <c r="Q36" s="51"/>
      <c r="R36" s="2"/>
      <c r="S36" s="2"/>
      <c r="T36" s="2"/>
      <c r="U36" s="2"/>
      <c r="V36" s="2"/>
      <c r="W36" s="2"/>
      <c r="X36" s="2"/>
      <c r="Y36" s="2"/>
      <c r="Z36" s="2"/>
      <c r="AA36" s="2"/>
      <c r="AB36" s="2"/>
      <c r="AC36" s="2"/>
      <c r="AD36" s="2"/>
      <c r="AE36" s="2"/>
      <c r="AF36" s="2"/>
      <c r="AG36" s="2"/>
      <c r="AH36" s="2"/>
      <c r="AI36" s="2"/>
      <c r="AJ36" s="62"/>
      <c r="AK36" s="154" t="s">
        <v>72</v>
      </c>
      <c r="AL36" s="155">
        <f t="shared" ref="AL36:AM36" si="78">AVERAGE(AL27:AL34)</f>
        <v>39.875</v>
      </c>
      <c r="AM36" s="155">
        <f t="shared" si="78"/>
        <v>42.125</v>
      </c>
      <c r="AN36" s="7"/>
      <c r="AO36" s="145">
        <v>45200.0</v>
      </c>
      <c r="AP36" s="146">
        <v>14.0</v>
      </c>
      <c r="AQ36" s="146">
        <v>21.0</v>
      </c>
      <c r="AR36" s="146">
        <v>16.0</v>
      </c>
      <c r="AS36" s="147">
        <f t="shared" si="75"/>
        <v>2</v>
      </c>
      <c r="AT36" s="148">
        <f t="shared" si="76"/>
        <v>-5</v>
      </c>
      <c r="AU36" s="2">
        <v>20.0</v>
      </c>
    </row>
    <row r="37" ht="12.75" customHeight="1">
      <c r="A37" s="42"/>
      <c r="B37" s="156" t="s">
        <v>73</v>
      </c>
      <c r="C37" s="25"/>
      <c r="D37" s="25"/>
      <c r="E37" s="25"/>
      <c r="F37" s="25"/>
      <c r="G37" s="25"/>
      <c r="H37" s="25"/>
      <c r="I37" s="25"/>
      <c r="J37" s="25"/>
      <c r="K37" s="25"/>
      <c r="L37" s="25"/>
      <c r="M37" s="25"/>
      <c r="N37" s="25"/>
      <c r="O37" s="25"/>
      <c r="P37" s="26"/>
      <c r="Q37" s="51"/>
      <c r="R37" s="2"/>
      <c r="S37" s="2"/>
      <c r="T37" s="2"/>
      <c r="U37" s="2"/>
      <c r="V37" s="2"/>
      <c r="W37" s="2"/>
      <c r="X37" s="2"/>
      <c r="Y37" s="2"/>
      <c r="Z37" s="2"/>
      <c r="AA37" s="2"/>
      <c r="AB37" s="2"/>
      <c r="AC37" s="2"/>
      <c r="AD37" s="2"/>
      <c r="AE37" s="2"/>
      <c r="AF37" s="2"/>
      <c r="AG37" s="2"/>
      <c r="AH37" s="2"/>
      <c r="AI37" s="2"/>
      <c r="AJ37" s="62"/>
      <c r="AK37" s="154" t="s">
        <v>74</v>
      </c>
      <c r="AL37" s="157">
        <f t="shared" ref="AL37:AM37" si="79">_xlfn.STDEV.S(AL27:AL34)</f>
        <v>44.62682569</v>
      </c>
      <c r="AM37" s="157">
        <f t="shared" si="79"/>
        <v>47.60683474</v>
      </c>
      <c r="AN37" s="7"/>
      <c r="AO37" s="145">
        <v>45231.0</v>
      </c>
      <c r="AP37" s="146">
        <v>12.0</v>
      </c>
      <c r="AQ37" s="146">
        <v>15.0</v>
      </c>
      <c r="AR37" s="146">
        <v>15.0</v>
      </c>
      <c r="AS37" s="147">
        <f t="shared" si="75"/>
        <v>3</v>
      </c>
      <c r="AT37" s="148">
        <f t="shared" si="76"/>
        <v>0</v>
      </c>
      <c r="AU37" s="2">
        <v>15.0</v>
      </c>
    </row>
    <row r="38" ht="12.75" customHeight="1">
      <c r="A38" s="42"/>
      <c r="B38" s="158" t="s">
        <v>75</v>
      </c>
      <c r="C38" s="159"/>
      <c r="D38" s="159"/>
      <c r="E38" s="159"/>
      <c r="F38" s="159"/>
      <c r="G38" s="159"/>
      <c r="H38" s="159"/>
      <c r="I38" s="159"/>
      <c r="J38" s="159"/>
      <c r="K38" s="159"/>
      <c r="L38" s="159"/>
      <c r="M38" s="159"/>
      <c r="N38" s="159"/>
      <c r="O38" s="159"/>
      <c r="P38" s="160"/>
      <c r="Q38" s="51"/>
      <c r="R38" s="2"/>
      <c r="S38" s="2"/>
      <c r="T38" s="2"/>
      <c r="U38" s="2"/>
      <c r="V38" s="2"/>
      <c r="W38" s="2"/>
      <c r="X38" s="2"/>
      <c r="Y38" s="2"/>
      <c r="Z38" s="2"/>
      <c r="AA38" s="2"/>
      <c r="AB38" s="2"/>
      <c r="AC38" s="2"/>
      <c r="AD38" s="2"/>
      <c r="AE38" s="2"/>
      <c r="AF38" s="2"/>
      <c r="AG38" s="2"/>
      <c r="AH38" s="2"/>
      <c r="AI38" s="2"/>
      <c r="AJ38" s="62"/>
      <c r="AK38" s="154" t="s">
        <v>76</v>
      </c>
      <c r="AL38" s="155">
        <f t="shared" ref="AL38:AM38" si="80">MAX(AL27:AL34)</f>
        <v>150</v>
      </c>
      <c r="AM38" s="155">
        <f t="shared" si="80"/>
        <v>159</v>
      </c>
      <c r="AN38" s="7"/>
      <c r="AO38" s="145">
        <v>45261.0</v>
      </c>
      <c r="AP38" s="146">
        <v>13.0</v>
      </c>
      <c r="AQ38" s="146">
        <v>13.0</v>
      </c>
      <c r="AR38" s="146">
        <v>13.0</v>
      </c>
      <c r="AS38" s="147">
        <f t="shared" si="75"/>
        <v>0</v>
      </c>
      <c r="AT38" s="148">
        <f t="shared" si="76"/>
        <v>0</v>
      </c>
      <c r="AU38" s="2">
        <v>12.0</v>
      </c>
    </row>
    <row r="39" ht="12.75" customHeight="1">
      <c r="A39" s="42"/>
      <c r="B39" s="161"/>
      <c r="P39" s="162"/>
      <c r="Q39" s="51"/>
      <c r="R39" s="2"/>
      <c r="S39" s="2"/>
      <c r="T39" s="2"/>
      <c r="U39" s="2"/>
      <c r="V39" s="2"/>
      <c r="W39" s="2"/>
      <c r="X39" s="2"/>
      <c r="Y39" s="2"/>
      <c r="Z39" s="2"/>
      <c r="AA39" s="2"/>
      <c r="AB39" s="2"/>
      <c r="AC39" s="2"/>
      <c r="AD39" s="2"/>
      <c r="AE39" s="2"/>
      <c r="AF39" s="2"/>
      <c r="AG39" s="2"/>
      <c r="AH39" s="2"/>
      <c r="AI39" s="2"/>
      <c r="AJ39" s="62"/>
      <c r="AK39" s="154" t="s">
        <v>0</v>
      </c>
      <c r="AL39" s="155">
        <f t="shared" ref="AL39:AM39" si="81">MIN(AL27:AL34)</f>
        <v>19</v>
      </c>
      <c r="AM39" s="155">
        <f t="shared" si="81"/>
        <v>18</v>
      </c>
      <c r="AN39" s="7"/>
      <c r="AO39" s="145">
        <v>45292.0</v>
      </c>
      <c r="AP39" s="146">
        <v>20.0</v>
      </c>
      <c r="AQ39" s="146">
        <v>20.0</v>
      </c>
      <c r="AR39" s="146">
        <v>20.0</v>
      </c>
      <c r="AS39" s="147">
        <f t="shared" si="75"/>
        <v>0</v>
      </c>
      <c r="AT39" s="148">
        <f t="shared" si="76"/>
        <v>0</v>
      </c>
      <c r="AU39" s="2">
        <v>21.0</v>
      </c>
    </row>
    <row r="40" ht="12.75" customHeight="1">
      <c r="A40" s="42"/>
      <c r="B40" s="161"/>
      <c r="P40" s="162"/>
      <c r="Q40" s="51"/>
      <c r="R40" s="2"/>
      <c r="S40" s="2"/>
      <c r="T40" s="2"/>
      <c r="U40" s="2"/>
      <c r="V40" s="2"/>
      <c r="W40" s="2"/>
      <c r="X40" s="2"/>
      <c r="Y40" s="2"/>
      <c r="Z40" s="2"/>
      <c r="AA40" s="2"/>
      <c r="AB40" s="2"/>
      <c r="AC40" s="2"/>
      <c r="AD40" s="2"/>
      <c r="AE40" s="2"/>
      <c r="AF40" s="2"/>
      <c r="AG40" s="2"/>
      <c r="AH40" s="2"/>
      <c r="AI40" s="2"/>
      <c r="AJ40" s="2"/>
      <c r="AK40" s="2"/>
      <c r="AL40" s="2"/>
      <c r="AM40" s="2"/>
      <c r="AN40" s="7"/>
      <c r="AO40" s="145">
        <v>45323.0</v>
      </c>
      <c r="AP40" s="146">
        <v>16.0</v>
      </c>
      <c r="AQ40" s="146">
        <v>16.0</v>
      </c>
      <c r="AR40" s="146">
        <v>21.0</v>
      </c>
      <c r="AS40" s="147">
        <f t="shared" si="75"/>
        <v>5</v>
      </c>
      <c r="AT40" s="148">
        <f t="shared" si="76"/>
        <v>5</v>
      </c>
      <c r="AU40" s="2">
        <v>19.0</v>
      </c>
    </row>
    <row r="41" ht="12.75" customHeight="1">
      <c r="A41" s="42"/>
      <c r="B41" s="161"/>
      <c r="P41" s="162"/>
      <c r="Q41" s="51"/>
      <c r="R41" s="2"/>
      <c r="S41" s="2"/>
      <c r="T41" s="2"/>
      <c r="U41" s="2"/>
      <c r="V41" s="2"/>
      <c r="W41" s="2"/>
      <c r="X41" s="2"/>
      <c r="Y41" s="2"/>
      <c r="Z41" s="2"/>
      <c r="AA41" s="2"/>
      <c r="AB41" s="2"/>
      <c r="AC41" s="2"/>
      <c r="AD41" s="2"/>
      <c r="AE41" s="2"/>
      <c r="AF41" s="2"/>
      <c r="AG41" s="2"/>
      <c r="AH41" s="2"/>
      <c r="AI41" s="163" t="s">
        <v>77</v>
      </c>
      <c r="AJ41" s="164" t="s">
        <v>78</v>
      </c>
      <c r="AK41" s="164" t="s">
        <v>79</v>
      </c>
      <c r="AL41" s="2"/>
      <c r="AM41" s="7"/>
      <c r="AN41" s="7"/>
      <c r="AO41" s="145">
        <v>45352.0</v>
      </c>
      <c r="AP41" s="146">
        <v>16.0</v>
      </c>
      <c r="AQ41" s="146">
        <v>16.0</v>
      </c>
      <c r="AR41" s="146">
        <v>16.0</v>
      </c>
      <c r="AS41" s="147">
        <f t="shared" si="75"/>
        <v>0</v>
      </c>
      <c r="AT41" s="148">
        <f t="shared" si="76"/>
        <v>0</v>
      </c>
      <c r="AU41" s="2">
        <v>18.0</v>
      </c>
    </row>
    <row r="42" ht="12.75" customHeight="1">
      <c r="A42" s="42"/>
      <c r="B42" s="161"/>
      <c r="P42" s="162"/>
      <c r="Q42" s="51"/>
      <c r="R42" s="2"/>
      <c r="S42" s="2"/>
      <c r="T42" s="2"/>
      <c r="U42" s="2"/>
      <c r="V42" s="2"/>
      <c r="W42" s="2"/>
      <c r="X42" s="2"/>
      <c r="Y42" s="2"/>
      <c r="Z42" s="2"/>
      <c r="AA42" s="2"/>
      <c r="AB42" s="2"/>
      <c r="AC42" s="2"/>
      <c r="AD42" s="2"/>
      <c r="AE42" s="2"/>
      <c r="AF42" s="2"/>
      <c r="AG42" s="2"/>
      <c r="AH42" s="2"/>
      <c r="AI42" s="165" t="s">
        <v>80</v>
      </c>
      <c r="AJ42" s="166" t="s">
        <v>81</v>
      </c>
      <c r="AK42" s="166">
        <v>7.25</v>
      </c>
      <c r="AL42" s="167">
        <f>SUM(AP34:AP43)-(AL46)</f>
        <v>121</v>
      </c>
      <c r="AM42" s="7">
        <f>AL42*AK42</f>
        <v>877.25</v>
      </c>
      <c r="AN42" s="7"/>
      <c r="AO42" s="145">
        <v>45383.0</v>
      </c>
      <c r="AP42" s="146">
        <v>15.0</v>
      </c>
      <c r="AQ42" s="146">
        <v>22.0</v>
      </c>
      <c r="AR42" s="146">
        <v>22.0</v>
      </c>
      <c r="AS42" s="147">
        <f t="shared" si="75"/>
        <v>7</v>
      </c>
      <c r="AT42" s="148">
        <f t="shared" si="76"/>
        <v>0</v>
      </c>
      <c r="AU42" s="2">
        <v>20.0</v>
      </c>
    </row>
    <row r="43" ht="12.75" customHeight="1">
      <c r="A43" s="42"/>
      <c r="B43" s="161"/>
      <c r="P43" s="162"/>
      <c r="Q43" s="51"/>
      <c r="R43" s="2"/>
      <c r="S43" s="2"/>
      <c r="T43" s="2"/>
      <c r="U43" s="2"/>
      <c r="V43" s="2"/>
      <c r="W43" s="2"/>
      <c r="X43" s="2"/>
      <c r="Y43" s="2"/>
      <c r="Z43" s="2"/>
      <c r="AA43" s="2"/>
      <c r="AB43" s="2"/>
      <c r="AC43" s="2"/>
      <c r="AD43" s="2"/>
      <c r="AE43" s="2"/>
      <c r="AF43" s="2"/>
      <c r="AG43" s="2"/>
      <c r="AH43" s="2"/>
      <c r="AI43" s="168" t="s">
        <v>82</v>
      </c>
      <c r="AJ43" s="169" t="s">
        <v>83</v>
      </c>
      <c r="AK43" s="169">
        <v>7.0</v>
      </c>
      <c r="AL43" s="2"/>
      <c r="AM43" s="7"/>
      <c r="AN43" s="7"/>
      <c r="AO43" s="170">
        <v>45413.0</v>
      </c>
      <c r="AP43" s="171">
        <v>11.0</v>
      </c>
      <c r="AQ43" s="171">
        <v>12.0</v>
      </c>
      <c r="AR43" s="171">
        <v>16.0</v>
      </c>
      <c r="AS43" s="172">
        <f t="shared" si="75"/>
        <v>5</v>
      </c>
      <c r="AT43" s="173">
        <f t="shared" si="76"/>
        <v>4</v>
      </c>
      <c r="AU43" s="2">
        <v>17.0</v>
      </c>
    </row>
    <row r="44" ht="12.75" customHeight="1">
      <c r="A44" s="2"/>
      <c r="B44" s="161"/>
      <c r="P44" s="162"/>
      <c r="Q44" s="2"/>
      <c r="R44" s="2"/>
      <c r="S44" s="2"/>
      <c r="T44" s="2"/>
      <c r="U44" s="2"/>
      <c r="V44" s="2"/>
      <c r="W44" s="2"/>
      <c r="X44" s="2"/>
      <c r="Y44" s="2"/>
      <c r="Z44" s="2"/>
      <c r="AA44" s="2"/>
      <c r="AB44" s="2"/>
      <c r="AC44" s="2"/>
      <c r="AD44" s="2"/>
      <c r="AE44" s="2"/>
      <c r="AF44" s="2"/>
      <c r="AG44" s="2"/>
      <c r="AH44" s="2"/>
      <c r="AI44" s="168" t="s">
        <v>84</v>
      </c>
      <c r="AJ44" s="169" t="s">
        <v>85</v>
      </c>
      <c r="AK44" s="169">
        <v>0.67</v>
      </c>
      <c r="AL44" s="2"/>
      <c r="AM44" s="7"/>
      <c r="AN44" s="7"/>
      <c r="AO44" s="127" t="s">
        <v>86</v>
      </c>
      <c r="AP44" s="25"/>
      <c r="AQ44" s="25"/>
      <c r="AR44" s="25"/>
      <c r="AS44" s="25"/>
      <c r="AT44" s="26"/>
      <c r="AU44" s="2">
        <v>21.0</v>
      </c>
    </row>
    <row r="45" ht="12.75" customHeight="1">
      <c r="A45" s="2"/>
      <c r="B45" s="161"/>
      <c r="P45" s="162"/>
      <c r="Q45" s="2"/>
      <c r="R45" s="2"/>
      <c r="S45" s="2"/>
      <c r="T45" s="2"/>
      <c r="U45" s="2"/>
      <c r="V45" s="2"/>
      <c r="W45" s="2"/>
      <c r="X45" s="2"/>
      <c r="Y45" s="2"/>
      <c r="Z45" s="2"/>
      <c r="AA45" s="2"/>
      <c r="AB45" s="2"/>
      <c r="AC45" s="2"/>
      <c r="AD45" s="2"/>
      <c r="AE45" s="2"/>
      <c r="AF45" s="2"/>
      <c r="AG45" s="2"/>
      <c r="AH45" s="2"/>
      <c r="AI45" s="174" t="s">
        <v>87</v>
      </c>
      <c r="AJ45" s="175" t="s">
        <v>88</v>
      </c>
      <c r="AK45" s="175">
        <v>0.42</v>
      </c>
      <c r="AL45" s="2"/>
      <c r="AM45" s="7"/>
      <c r="AN45" s="7"/>
      <c r="AO45" s="176">
        <v>45444.0</v>
      </c>
      <c r="AP45" s="150">
        <v>19.0</v>
      </c>
      <c r="AQ45" s="150">
        <v>19.0</v>
      </c>
      <c r="AR45" s="150">
        <v>19.0</v>
      </c>
      <c r="AS45" s="177">
        <f t="shared" ref="AS45:AS46" si="83">AR45-AP45</f>
        <v>0</v>
      </c>
      <c r="AT45" s="178">
        <f t="shared" ref="AT45:AT46" si="84">AR45-AQ45</f>
        <v>0</v>
      </c>
      <c r="AU45" s="2">
        <f>SUM(AU33:AU44)</f>
        <v>208</v>
      </c>
    </row>
    <row r="46" ht="12.75" customHeight="1">
      <c r="A46" s="2"/>
      <c r="B46" s="161"/>
      <c r="P46" s="162"/>
      <c r="Q46" s="2"/>
      <c r="R46" s="2"/>
      <c r="S46" s="2"/>
      <c r="T46" s="2"/>
      <c r="U46" s="2"/>
      <c r="V46" s="2"/>
      <c r="W46" s="2"/>
      <c r="X46" s="2"/>
      <c r="Y46" s="2"/>
      <c r="Z46" s="2"/>
      <c r="AA46" s="2"/>
      <c r="AB46" s="2"/>
      <c r="AC46" s="2"/>
      <c r="AD46" s="2"/>
      <c r="AE46" s="2"/>
      <c r="AF46" s="2"/>
      <c r="AG46" s="2"/>
      <c r="AH46" s="2"/>
      <c r="AI46" s="165" t="s">
        <v>89</v>
      </c>
      <c r="AJ46" s="166" t="s">
        <v>90</v>
      </c>
      <c r="AK46" s="166">
        <v>5.8</v>
      </c>
      <c r="AL46" s="2">
        <v>31.0</v>
      </c>
      <c r="AM46" s="7">
        <f>AL46*AK46</f>
        <v>179.8</v>
      </c>
      <c r="AN46" s="7"/>
      <c r="AO46" s="179"/>
      <c r="AP46" s="180">
        <f t="shared" ref="AP46:AR46" si="82">SUM(AP33:AP45)</f>
        <v>171</v>
      </c>
      <c r="AQ46" s="180">
        <f t="shared" si="82"/>
        <v>209</v>
      </c>
      <c r="AR46" s="180">
        <f t="shared" si="82"/>
        <v>207</v>
      </c>
      <c r="AS46" s="181">
        <f t="shared" si="83"/>
        <v>36</v>
      </c>
      <c r="AT46" s="182">
        <f t="shared" si="84"/>
        <v>-2</v>
      </c>
      <c r="AU46" s="2"/>
    </row>
    <row r="47" ht="12.75" customHeight="1">
      <c r="A47" s="2"/>
      <c r="B47" s="161"/>
      <c r="P47" s="162"/>
      <c r="Q47" s="2"/>
      <c r="R47" s="2"/>
      <c r="S47" s="2"/>
      <c r="T47" s="2"/>
      <c r="U47" s="2"/>
      <c r="V47" s="2"/>
      <c r="W47" s="2"/>
      <c r="X47" s="2"/>
      <c r="Y47" s="2"/>
      <c r="Z47" s="2"/>
      <c r="AA47" s="2"/>
      <c r="AB47" s="2"/>
      <c r="AC47" s="2"/>
      <c r="AD47" s="2"/>
      <c r="AE47" s="2"/>
      <c r="AF47" s="2"/>
      <c r="AG47" s="2"/>
      <c r="AH47" s="2"/>
      <c r="AI47" s="183" t="s">
        <v>91</v>
      </c>
      <c r="AJ47" s="184" t="s">
        <v>92</v>
      </c>
      <c r="AK47" s="184">
        <v>1.45</v>
      </c>
      <c r="AL47" s="2"/>
      <c r="AM47" s="185">
        <f>SUM(AM46,AM42)</f>
        <v>1057.05</v>
      </c>
      <c r="AN47" s="7"/>
      <c r="AO47" s="7"/>
      <c r="AP47" s="2"/>
      <c r="AQ47" s="2"/>
      <c r="AR47" s="2"/>
      <c r="AS47" s="2"/>
      <c r="AT47" s="2"/>
      <c r="AU47" s="2"/>
    </row>
    <row r="48" ht="12.75" customHeight="1">
      <c r="A48" s="2"/>
      <c r="B48" s="161"/>
      <c r="P48" s="162"/>
      <c r="Q48" s="2"/>
      <c r="R48" s="2"/>
      <c r="S48" s="2"/>
      <c r="T48" s="2"/>
      <c r="U48" s="2"/>
      <c r="V48" s="2"/>
      <c r="W48" s="2"/>
      <c r="X48" s="2"/>
      <c r="Y48" s="2"/>
      <c r="Z48" s="2"/>
      <c r="AA48" s="2"/>
      <c r="AB48" s="2"/>
      <c r="AC48" s="2"/>
      <c r="AD48" s="2"/>
      <c r="AE48" s="2"/>
      <c r="AF48" s="2"/>
      <c r="AG48" s="2"/>
      <c r="AH48" s="2"/>
      <c r="AI48" s="2"/>
      <c r="AJ48" s="2"/>
      <c r="AK48" s="2"/>
      <c r="AL48" s="2"/>
      <c r="AM48" s="7"/>
      <c r="AN48" s="7"/>
      <c r="AO48" s="7"/>
      <c r="AP48" s="2"/>
      <c r="AQ48" s="2"/>
      <c r="AR48" s="2"/>
      <c r="AS48" s="2"/>
      <c r="AT48" s="2"/>
      <c r="AU48" s="2"/>
    </row>
    <row r="49" ht="12.75" customHeight="1">
      <c r="A49" s="2"/>
      <c r="B49" s="161"/>
      <c r="P49" s="162"/>
      <c r="Q49" s="2"/>
      <c r="R49" s="2"/>
      <c r="S49" s="2"/>
      <c r="T49" s="2"/>
      <c r="U49" s="2"/>
      <c r="V49" s="2"/>
      <c r="W49" s="2"/>
      <c r="X49" s="2"/>
      <c r="Y49" s="2"/>
      <c r="Z49" s="2"/>
      <c r="AA49" s="2"/>
      <c r="AB49" s="2"/>
      <c r="AC49" s="2"/>
      <c r="AD49" s="2"/>
      <c r="AE49" s="2"/>
      <c r="AF49" s="2"/>
      <c r="AG49" s="2"/>
      <c r="AH49" s="2"/>
      <c r="AI49" s="2"/>
      <c r="AJ49" s="2"/>
      <c r="AK49" s="2"/>
      <c r="AL49" s="2"/>
      <c r="AM49" s="2"/>
      <c r="AN49" s="7"/>
      <c r="AO49" s="7"/>
      <c r="AP49" s="2"/>
      <c r="AQ49" s="2"/>
      <c r="AR49" s="2"/>
      <c r="AS49" s="2"/>
      <c r="AT49" s="2"/>
      <c r="AU49" s="2"/>
    </row>
    <row r="50" ht="12.75" customHeight="1">
      <c r="A50" s="2"/>
      <c r="B50" s="186"/>
      <c r="C50" s="187"/>
      <c r="D50" s="187"/>
      <c r="E50" s="187"/>
      <c r="F50" s="187"/>
      <c r="G50" s="187"/>
      <c r="H50" s="187"/>
      <c r="I50" s="187"/>
      <c r="J50" s="187"/>
      <c r="K50" s="187"/>
      <c r="L50" s="187"/>
      <c r="M50" s="187"/>
      <c r="N50" s="187"/>
      <c r="O50" s="187"/>
      <c r="P50" s="188"/>
      <c r="Q50" s="2"/>
      <c r="R50" s="2"/>
      <c r="S50" s="2"/>
      <c r="T50" s="2"/>
      <c r="U50" s="2"/>
      <c r="V50" s="2"/>
      <c r="W50" s="2"/>
      <c r="X50" s="2"/>
      <c r="Y50" s="2"/>
      <c r="Z50" s="2"/>
      <c r="AA50" s="2"/>
      <c r="AB50" s="2"/>
      <c r="AC50" s="2"/>
      <c r="AD50" s="2"/>
      <c r="AE50" s="2"/>
      <c r="AF50" s="2"/>
      <c r="AG50" s="2"/>
      <c r="AH50" s="2"/>
      <c r="AI50" s="2"/>
      <c r="AJ50" s="2"/>
      <c r="AK50" s="2"/>
      <c r="AL50" s="2"/>
      <c r="AM50" s="2"/>
      <c r="AN50" s="7"/>
      <c r="AO50" s="7"/>
      <c r="AP50" s="2"/>
      <c r="AQ50" s="2"/>
      <c r="AR50" s="2"/>
      <c r="AS50" s="2"/>
      <c r="AT50" s="2"/>
      <c r="AU50" s="2"/>
    </row>
    <row r="51"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7"/>
      <c r="AO51" s="7"/>
      <c r="AP51" s="2"/>
      <c r="AQ51" s="2"/>
      <c r="AR51" s="2"/>
      <c r="AS51" s="2"/>
      <c r="AT51" s="2"/>
      <c r="AU51" s="2"/>
    </row>
    <row r="52"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7"/>
      <c r="AO52" s="7"/>
      <c r="AP52" s="2"/>
      <c r="AQ52" s="2"/>
      <c r="AR52" s="2"/>
      <c r="AS52" s="2"/>
      <c r="AT52" s="2"/>
      <c r="AU52" s="2"/>
    </row>
    <row r="53"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7"/>
      <c r="AO53" s="7"/>
      <c r="AP53" s="2"/>
      <c r="AQ53" s="2"/>
      <c r="AR53" s="2"/>
      <c r="AS53" s="2"/>
      <c r="AT53" s="2"/>
      <c r="AU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7"/>
      <c r="AO54" s="7"/>
      <c r="AP54" s="2"/>
      <c r="AQ54" s="2"/>
      <c r="AR54" s="2"/>
      <c r="AS54" s="2"/>
      <c r="AT54" s="2"/>
      <c r="AU54" s="2"/>
    </row>
    <row r="55"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7"/>
      <c r="AO55" s="7"/>
      <c r="AP55" s="2"/>
      <c r="AQ55" s="2"/>
      <c r="AR55" s="2"/>
      <c r="AS55" s="2"/>
      <c r="AT55" s="2"/>
      <c r="AU55" s="2"/>
    </row>
    <row r="5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7"/>
      <c r="AO56" s="7"/>
      <c r="AP56" s="2"/>
      <c r="AQ56" s="2"/>
      <c r="AR56" s="2"/>
      <c r="AS56" s="2"/>
      <c r="AT56" s="2"/>
      <c r="AU56" s="2"/>
    </row>
    <row r="57"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7"/>
      <c r="AO57" s="7"/>
      <c r="AP57" s="2"/>
      <c r="AQ57" s="2"/>
      <c r="AR57" s="2"/>
      <c r="AS57" s="2"/>
      <c r="AT57" s="2"/>
      <c r="AU57" s="2"/>
    </row>
    <row r="58"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7"/>
      <c r="AO58" s="7"/>
      <c r="AP58" s="2"/>
      <c r="AQ58" s="2"/>
      <c r="AR58" s="2"/>
      <c r="AS58" s="2"/>
      <c r="AT58" s="2"/>
      <c r="AU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7"/>
      <c r="AO59" s="7"/>
      <c r="AP59" s="2"/>
      <c r="AQ59" s="2"/>
      <c r="AR59" s="2"/>
      <c r="AS59" s="2"/>
      <c r="AT59" s="2"/>
      <c r="AU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7"/>
      <c r="AO60" s="7"/>
      <c r="AP60" s="2"/>
      <c r="AQ60" s="2"/>
      <c r="AR60" s="2"/>
      <c r="AS60" s="2"/>
      <c r="AT60" s="2"/>
      <c r="AU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7"/>
      <c r="AO61" s="7"/>
      <c r="AP61" s="2"/>
      <c r="AQ61" s="2"/>
      <c r="AR61" s="2"/>
      <c r="AS61" s="2"/>
      <c r="AT61" s="2"/>
      <c r="AU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7"/>
      <c r="AO62" s="7"/>
      <c r="AP62" s="2"/>
      <c r="AQ62" s="2"/>
      <c r="AR62" s="2"/>
      <c r="AS62" s="2"/>
      <c r="AT62" s="2"/>
      <c r="AU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7"/>
      <c r="AO63" s="7"/>
      <c r="AP63" s="2"/>
      <c r="AQ63" s="2"/>
      <c r="AR63" s="2"/>
      <c r="AS63" s="2"/>
      <c r="AT63" s="2"/>
      <c r="AU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7"/>
      <c r="AO64" s="7"/>
      <c r="AP64" s="2"/>
      <c r="AQ64" s="2"/>
      <c r="AR64" s="2"/>
      <c r="AS64" s="2"/>
      <c r="AT64" s="2"/>
      <c r="AU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7"/>
      <c r="AO65" s="7"/>
      <c r="AP65" s="2"/>
      <c r="AQ65" s="2"/>
      <c r="AR65" s="2"/>
      <c r="AS65" s="2"/>
      <c r="AT65" s="2"/>
      <c r="AU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7"/>
      <c r="AO66" s="7"/>
      <c r="AP66" s="2"/>
      <c r="AQ66" s="2"/>
      <c r="AR66" s="2"/>
      <c r="AS66" s="2"/>
      <c r="AT66" s="2"/>
      <c r="AU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7"/>
      <c r="AO67" s="7"/>
      <c r="AP67" s="2"/>
      <c r="AQ67" s="2"/>
      <c r="AR67" s="2"/>
      <c r="AS67" s="2"/>
      <c r="AT67" s="2"/>
      <c r="AU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7"/>
      <c r="AO68" s="7"/>
      <c r="AP68" s="2"/>
      <c r="AQ68" s="2"/>
      <c r="AR68" s="2"/>
      <c r="AS68" s="2"/>
      <c r="AT68" s="2"/>
      <c r="AU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7"/>
      <c r="AO69" s="7"/>
      <c r="AP69" s="2"/>
      <c r="AQ69" s="2"/>
      <c r="AR69" s="2"/>
      <c r="AS69" s="2"/>
      <c r="AT69" s="2"/>
      <c r="AU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7"/>
      <c r="AO70" s="7"/>
      <c r="AP70" s="2"/>
      <c r="AQ70" s="2"/>
      <c r="AR70" s="2"/>
      <c r="AS70" s="2"/>
      <c r="AT70" s="2"/>
      <c r="AU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7"/>
      <c r="AO71" s="7"/>
      <c r="AP71" s="2"/>
      <c r="AQ71" s="2"/>
      <c r="AR71" s="2"/>
      <c r="AS71" s="2"/>
      <c r="AT71" s="2"/>
      <c r="AU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7"/>
      <c r="AO72" s="7"/>
      <c r="AP72" s="2"/>
      <c r="AQ72" s="2"/>
      <c r="AR72" s="2"/>
      <c r="AS72" s="2"/>
      <c r="AT72" s="2"/>
      <c r="AU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7"/>
      <c r="AO73" s="7"/>
      <c r="AP73" s="2"/>
      <c r="AQ73" s="2"/>
      <c r="AR73" s="2"/>
      <c r="AS73" s="2"/>
      <c r="AT73" s="2"/>
      <c r="AU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7"/>
      <c r="AO74" s="7"/>
      <c r="AP74" s="2"/>
      <c r="AQ74" s="2"/>
      <c r="AR74" s="2"/>
      <c r="AS74" s="2"/>
      <c r="AT74" s="2"/>
      <c r="AU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7"/>
      <c r="AO75" s="7"/>
      <c r="AP75" s="2"/>
      <c r="AQ75" s="2"/>
      <c r="AR75" s="2"/>
      <c r="AS75" s="2"/>
      <c r="AT75" s="2"/>
      <c r="AU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7"/>
      <c r="AO76" s="7"/>
      <c r="AP76" s="2"/>
      <c r="AQ76" s="2"/>
      <c r="AR76" s="2"/>
      <c r="AS76" s="2"/>
      <c r="AT76" s="2"/>
      <c r="AU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7"/>
      <c r="AO77" s="7"/>
      <c r="AP77" s="2"/>
      <c r="AQ77" s="2"/>
      <c r="AR77" s="2"/>
      <c r="AS77" s="2"/>
      <c r="AT77" s="2"/>
      <c r="AU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7"/>
      <c r="AO78" s="7"/>
      <c r="AP78" s="2"/>
      <c r="AQ78" s="2"/>
      <c r="AR78" s="2"/>
      <c r="AS78" s="2"/>
      <c r="AT78" s="2"/>
      <c r="AU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7"/>
      <c r="AO79" s="7"/>
      <c r="AP79" s="2"/>
      <c r="AQ79" s="2"/>
      <c r="AR79" s="2"/>
      <c r="AS79" s="2"/>
      <c r="AT79" s="2"/>
      <c r="AU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7"/>
      <c r="AO80" s="7"/>
      <c r="AP80" s="2"/>
      <c r="AQ80" s="2"/>
      <c r="AR80" s="2"/>
      <c r="AS80" s="2"/>
      <c r="AT80" s="2"/>
      <c r="AU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7"/>
      <c r="AO81" s="7"/>
      <c r="AP81" s="2"/>
      <c r="AQ81" s="2"/>
      <c r="AR81" s="2"/>
      <c r="AS81" s="2"/>
      <c r="AT81" s="2"/>
      <c r="AU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7"/>
      <c r="AO82" s="7"/>
      <c r="AP82" s="2"/>
      <c r="AQ82" s="2"/>
      <c r="AR82" s="2"/>
      <c r="AS82" s="2"/>
      <c r="AT82" s="2"/>
      <c r="AU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7"/>
      <c r="AO83" s="7"/>
      <c r="AP83" s="2"/>
      <c r="AQ83" s="2"/>
      <c r="AR83" s="2"/>
      <c r="AS83" s="2"/>
      <c r="AT83" s="2"/>
      <c r="AU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7"/>
      <c r="AO84" s="7"/>
      <c r="AP84" s="2"/>
      <c r="AQ84" s="2"/>
      <c r="AR84" s="2"/>
      <c r="AS84" s="2"/>
      <c r="AT84" s="2"/>
      <c r="AU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7"/>
      <c r="AO85" s="7"/>
      <c r="AP85" s="2"/>
      <c r="AQ85" s="2"/>
      <c r="AR85" s="2"/>
      <c r="AS85" s="2"/>
      <c r="AT85" s="2"/>
      <c r="AU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7"/>
      <c r="AO86" s="7"/>
      <c r="AP86" s="2"/>
      <c r="AQ86" s="2"/>
      <c r="AR86" s="2"/>
      <c r="AS86" s="2"/>
      <c r="AT86" s="2"/>
      <c r="AU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7"/>
      <c r="AO87" s="7"/>
      <c r="AP87" s="2"/>
      <c r="AQ87" s="2"/>
      <c r="AR87" s="2"/>
      <c r="AS87" s="2"/>
      <c r="AT87" s="2"/>
      <c r="AU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7"/>
      <c r="AO88" s="7"/>
      <c r="AP88" s="2"/>
      <c r="AQ88" s="2"/>
      <c r="AR88" s="2"/>
      <c r="AS88" s="2"/>
      <c r="AT88" s="2"/>
      <c r="AU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7"/>
      <c r="AO89" s="7"/>
      <c r="AP89" s="2"/>
      <c r="AQ89" s="2"/>
      <c r="AR89" s="2"/>
      <c r="AS89" s="2"/>
      <c r="AT89" s="2"/>
      <c r="AU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7"/>
      <c r="AO90" s="7"/>
      <c r="AP90" s="2"/>
      <c r="AQ90" s="2"/>
      <c r="AR90" s="2"/>
      <c r="AS90" s="2"/>
      <c r="AT90" s="2"/>
      <c r="AU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7"/>
      <c r="AO91" s="7"/>
      <c r="AP91" s="2"/>
      <c r="AQ91" s="2"/>
      <c r="AR91" s="2"/>
      <c r="AS91" s="2"/>
      <c r="AT91" s="2"/>
      <c r="AU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7"/>
      <c r="AO92" s="7"/>
      <c r="AP92" s="2"/>
      <c r="AQ92" s="2"/>
      <c r="AR92" s="2"/>
      <c r="AS92" s="2"/>
      <c r="AT92" s="2"/>
      <c r="AU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7"/>
      <c r="AO93" s="7"/>
      <c r="AP93" s="2"/>
      <c r="AQ93" s="2"/>
      <c r="AR93" s="2"/>
      <c r="AS93" s="2"/>
      <c r="AT93" s="2"/>
      <c r="AU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7"/>
      <c r="AO94" s="7"/>
      <c r="AP94" s="2"/>
      <c r="AQ94" s="2"/>
      <c r="AR94" s="2"/>
      <c r="AS94" s="2"/>
      <c r="AT94" s="2"/>
      <c r="AU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7"/>
      <c r="AO95" s="7"/>
      <c r="AP95" s="2"/>
      <c r="AQ95" s="2"/>
      <c r="AR95" s="2"/>
      <c r="AS95" s="2"/>
      <c r="AT95" s="2"/>
      <c r="AU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7"/>
      <c r="AO96" s="7"/>
      <c r="AP96" s="2"/>
      <c r="AQ96" s="2"/>
      <c r="AR96" s="2"/>
      <c r="AS96" s="2"/>
      <c r="AT96" s="2"/>
      <c r="AU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7"/>
      <c r="AO97" s="7"/>
      <c r="AP97" s="2"/>
      <c r="AQ97" s="2"/>
      <c r="AR97" s="2"/>
      <c r="AS97" s="2"/>
      <c r="AT97" s="2"/>
      <c r="AU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7"/>
      <c r="AO98" s="7"/>
      <c r="AP98" s="2"/>
      <c r="AQ98" s="2"/>
      <c r="AR98" s="2"/>
      <c r="AS98" s="2"/>
      <c r="AT98" s="2"/>
      <c r="AU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7"/>
      <c r="AO99" s="7"/>
      <c r="AP99" s="2"/>
      <c r="AQ99" s="2"/>
      <c r="AR99" s="2"/>
      <c r="AS99" s="2"/>
      <c r="AT99" s="2"/>
      <c r="AU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7"/>
      <c r="AO100" s="7"/>
      <c r="AP100" s="2"/>
      <c r="AQ100" s="2"/>
      <c r="AR100" s="2"/>
      <c r="AS100" s="2"/>
      <c r="AT100" s="2"/>
      <c r="AU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7"/>
      <c r="AO101" s="7"/>
      <c r="AP101" s="2"/>
      <c r="AQ101" s="2"/>
      <c r="AR101" s="2"/>
      <c r="AS101" s="2"/>
      <c r="AT101" s="2"/>
      <c r="AU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7"/>
      <c r="AO102" s="7"/>
      <c r="AP102" s="2"/>
      <c r="AQ102" s="2"/>
      <c r="AR102" s="2"/>
      <c r="AS102" s="2"/>
      <c r="AT102" s="2"/>
      <c r="AU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7"/>
      <c r="AO103" s="7"/>
      <c r="AP103" s="2"/>
      <c r="AQ103" s="2"/>
      <c r="AR103" s="2"/>
      <c r="AS103" s="2"/>
      <c r="AT103" s="2"/>
      <c r="AU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7"/>
      <c r="AO104" s="7"/>
      <c r="AP104" s="2"/>
      <c r="AQ104" s="2"/>
      <c r="AR104" s="2"/>
      <c r="AS104" s="2"/>
      <c r="AT104" s="2"/>
      <c r="AU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7"/>
      <c r="AO105" s="7"/>
      <c r="AP105" s="2"/>
      <c r="AQ105" s="2"/>
      <c r="AR105" s="2"/>
      <c r="AS105" s="2"/>
      <c r="AT105" s="2"/>
      <c r="AU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7"/>
      <c r="AO106" s="7"/>
      <c r="AP106" s="2"/>
      <c r="AQ106" s="2"/>
      <c r="AR106" s="2"/>
      <c r="AS106" s="2"/>
      <c r="AT106" s="2"/>
      <c r="AU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7"/>
      <c r="AO107" s="7"/>
      <c r="AP107" s="2"/>
      <c r="AQ107" s="2"/>
      <c r="AR107" s="2"/>
      <c r="AS107" s="2"/>
      <c r="AT107" s="2"/>
      <c r="AU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7"/>
      <c r="AO108" s="7"/>
      <c r="AP108" s="2"/>
      <c r="AQ108" s="2"/>
      <c r="AR108" s="2"/>
      <c r="AS108" s="2"/>
      <c r="AT108" s="2"/>
      <c r="AU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7"/>
      <c r="AO109" s="7"/>
      <c r="AP109" s="2"/>
      <c r="AQ109" s="2"/>
      <c r="AR109" s="2"/>
      <c r="AS109" s="2"/>
      <c r="AT109" s="2"/>
      <c r="AU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7"/>
      <c r="AO110" s="7"/>
      <c r="AP110" s="2"/>
      <c r="AQ110" s="2"/>
      <c r="AR110" s="2"/>
      <c r="AS110" s="2"/>
      <c r="AT110" s="2"/>
      <c r="AU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7"/>
      <c r="AO111" s="7"/>
      <c r="AP111" s="2"/>
      <c r="AQ111" s="2"/>
      <c r="AR111" s="2"/>
      <c r="AS111" s="2"/>
      <c r="AT111" s="2"/>
      <c r="AU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7"/>
      <c r="AO112" s="7"/>
      <c r="AP112" s="2"/>
      <c r="AQ112" s="2"/>
      <c r="AR112" s="2"/>
      <c r="AS112" s="2"/>
      <c r="AT112" s="2"/>
      <c r="AU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7"/>
      <c r="AO113" s="7"/>
      <c r="AP113" s="2"/>
      <c r="AQ113" s="2"/>
      <c r="AR113" s="2"/>
      <c r="AS113" s="2"/>
      <c r="AT113" s="2"/>
      <c r="AU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7"/>
      <c r="AO114" s="7"/>
      <c r="AP114" s="2"/>
      <c r="AQ114" s="2"/>
      <c r="AR114" s="2"/>
      <c r="AS114" s="2"/>
      <c r="AT114" s="2"/>
      <c r="AU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7"/>
      <c r="AO115" s="7"/>
      <c r="AP115" s="2"/>
      <c r="AQ115" s="2"/>
      <c r="AR115" s="2"/>
      <c r="AS115" s="2"/>
      <c r="AT115" s="2"/>
      <c r="AU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7"/>
      <c r="AO116" s="7"/>
      <c r="AP116" s="2"/>
      <c r="AQ116" s="2"/>
      <c r="AR116" s="2"/>
      <c r="AS116" s="2"/>
      <c r="AT116" s="2"/>
      <c r="AU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7"/>
      <c r="AO117" s="7"/>
      <c r="AP117" s="2"/>
      <c r="AQ117" s="2"/>
      <c r="AR117" s="2"/>
      <c r="AS117" s="2"/>
      <c r="AT117" s="2"/>
      <c r="AU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7"/>
      <c r="AO118" s="7"/>
      <c r="AP118" s="2"/>
      <c r="AQ118" s="2"/>
      <c r="AR118" s="2"/>
      <c r="AS118" s="2"/>
      <c r="AT118" s="2"/>
      <c r="AU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7"/>
      <c r="AO119" s="7"/>
      <c r="AP119" s="2"/>
      <c r="AQ119" s="2"/>
      <c r="AR119" s="2"/>
      <c r="AS119" s="2"/>
      <c r="AT119" s="2"/>
      <c r="AU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7"/>
      <c r="AO120" s="7"/>
      <c r="AP120" s="2"/>
      <c r="AQ120" s="2"/>
      <c r="AR120" s="2"/>
      <c r="AS120" s="2"/>
      <c r="AT120" s="2"/>
      <c r="AU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7"/>
      <c r="AO121" s="7"/>
      <c r="AP121" s="2"/>
      <c r="AQ121" s="2"/>
      <c r="AR121" s="2"/>
      <c r="AS121" s="2"/>
      <c r="AT121" s="2"/>
      <c r="AU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7"/>
      <c r="AO122" s="7"/>
      <c r="AP122" s="2"/>
      <c r="AQ122" s="2"/>
      <c r="AR122" s="2"/>
      <c r="AS122" s="2"/>
      <c r="AT122" s="2"/>
      <c r="AU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7"/>
      <c r="AO123" s="7"/>
      <c r="AP123" s="2"/>
      <c r="AQ123" s="2"/>
      <c r="AR123" s="2"/>
      <c r="AS123" s="2"/>
      <c r="AT123" s="2"/>
      <c r="AU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7"/>
      <c r="AO124" s="7"/>
      <c r="AP124" s="2"/>
      <c r="AQ124" s="2"/>
      <c r="AR124" s="2"/>
      <c r="AS124" s="2"/>
      <c r="AT124" s="2"/>
      <c r="AU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7"/>
      <c r="AO125" s="7"/>
      <c r="AP125" s="2"/>
      <c r="AQ125" s="2"/>
      <c r="AR125" s="2"/>
      <c r="AS125" s="2"/>
      <c r="AT125" s="2"/>
      <c r="AU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7"/>
      <c r="AO126" s="7"/>
      <c r="AP126" s="2"/>
      <c r="AQ126" s="2"/>
      <c r="AR126" s="2"/>
      <c r="AS126" s="2"/>
      <c r="AT126" s="2"/>
      <c r="AU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7"/>
      <c r="AO127" s="7"/>
      <c r="AP127" s="2"/>
      <c r="AQ127" s="2"/>
      <c r="AR127" s="2"/>
      <c r="AS127" s="2"/>
      <c r="AT127" s="2"/>
      <c r="AU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7"/>
      <c r="AO128" s="7"/>
      <c r="AP128" s="2"/>
      <c r="AQ128" s="2"/>
      <c r="AR128" s="2"/>
      <c r="AS128" s="2"/>
      <c r="AT128" s="2"/>
      <c r="AU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7"/>
      <c r="AO129" s="7"/>
      <c r="AP129" s="2"/>
      <c r="AQ129" s="2"/>
      <c r="AR129" s="2"/>
      <c r="AS129" s="2"/>
      <c r="AT129" s="2"/>
      <c r="AU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7"/>
      <c r="AO130" s="7"/>
      <c r="AP130" s="2"/>
      <c r="AQ130" s="2"/>
      <c r="AR130" s="2"/>
      <c r="AS130" s="2"/>
      <c r="AT130" s="2"/>
      <c r="AU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7"/>
      <c r="AO131" s="7"/>
      <c r="AP131" s="2"/>
      <c r="AQ131" s="2"/>
      <c r="AR131" s="2"/>
      <c r="AS131" s="2"/>
      <c r="AT131" s="2"/>
      <c r="AU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7"/>
      <c r="AO132" s="7"/>
      <c r="AP132" s="2"/>
      <c r="AQ132" s="2"/>
      <c r="AR132" s="2"/>
      <c r="AS132" s="2"/>
      <c r="AT132" s="2"/>
      <c r="AU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7"/>
      <c r="AO133" s="7"/>
      <c r="AP133" s="2"/>
      <c r="AQ133" s="2"/>
      <c r="AR133" s="2"/>
      <c r="AS133" s="2"/>
      <c r="AT133" s="2"/>
      <c r="AU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7"/>
      <c r="AO134" s="7"/>
      <c r="AP134" s="2"/>
      <c r="AQ134" s="2"/>
      <c r="AR134" s="2"/>
      <c r="AS134" s="2"/>
      <c r="AT134" s="2"/>
      <c r="AU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7"/>
      <c r="AO135" s="7"/>
      <c r="AP135" s="2"/>
      <c r="AQ135" s="2"/>
      <c r="AR135" s="2"/>
      <c r="AS135" s="2"/>
      <c r="AT135" s="2"/>
      <c r="AU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7"/>
      <c r="AO136" s="7"/>
      <c r="AP136" s="2"/>
      <c r="AQ136" s="2"/>
      <c r="AR136" s="2"/>
      <c r="AS136" s="2"/>
      <c r="AT136" s="2"/>
      <c r="AU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7"/>
      <c r="AO137" s="7"/>
      <c r="AP137" s="2"/>
      <c r="AQ137" s="2"/>
      <c r="AR137" s="2"/>
      <c r="AS137" s="2"/>
      <c r="AT137" s="2"/>
      <c r="AU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7"/>
      <c r="AO138" s="7"/>
      <c r="AP138" s="2"/>
      <c r="AQ138" s="2"/>
      <c r="AR138" s="2"/>
      <c r="AS138" s="2"/>
      <c r="AT138" s="2"/>
      <c r="AU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7"/>
      <c r="AO139" s="7"/>
      <c r="AP139" s="2"/>
      <c r="AQ139" s="2"/>
      <c r="AR139" s="2"/>
      <c r="AS139" s="2"/>
      <c r="AT139" s="2"/>
      <c r="AU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7"/>
      <c r="AO140" s="7"/>
      <c r="AP140" s="2"/>
      <c r="AQ140" s="2"/>
      <c r="AR140" s="2"/>
      <c r="AS140" s="2"/>
      <c r="AT140" s="2"/>
      <c r="AU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7"/>
      <c r="AO141" s="7"/>
      <c r="AP141" s="2"/>
      <c r="AQ141" s="2"/>
      <c r="AR141" s="2"/>
      <c r="AS141" s="2"/>
      <c r="AT141" s="2"/>
      <c r="AU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7"/>
      <c r="AO142" s="7"/>
      <c r="AP142" s="2"/>
      <c r="AQ142" s="2"/>
      <c r="AR142" s="2"/>
      <c r="AS142" s="2"/>
      <c r="AT142" s="2"/>
      <c r="AU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7"/>
      <c r="AO143" s="7"/>
      <c r="AP143" s="2"/>
      <c r="AQ143" s="2"/>
      <c r="AR143" s="2"/>
      <c r="AS143" s="2"/>
      <c r="AT143" s="2"/>
      <c r="AU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7"/>
      <c r="AO144" s="7"/>
      <c r="AP144" s="2"/>
      <c r="AQ144" s="2"/>
      <c r="AR144" s="2"/>
      <c r="AS144" s="2"/>
      <c r="AT144" s="2"/>
      <c r="AU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7"/>
      <c r="AO145" s="7"/>
      <c r="AP145" s="2"/>
      <c r="AQ145" s="2"/>
      <c r="AR145" s="2"/>
      <c r="AS145" s="2"/>
      <c r="AT145" s="2"/>
      <c r="AU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7"/>
      <c r="AO146" s="7"/>
      <c r="AP146" s="2"/>
      <c r="AQ146" s="2"/>
      <c r="AR146" s="2"/>
      <c r="AS146" s="2"/>
      <c r="AT146" s="2"/>
      <c r="AU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7"/>
      <c r="AO147" s="7"/>
      <c r="AP147" s="2"/>
      <c r="AQ147" s="2"/>
      <c r="AR147" s="2"/>
      <c r="AS147" s="2"/>
      <c r="AT147" s="2"/>
      <c r="AU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7"/>
      <c r="AO148" s="7"/>
      <c r="AP148" s="2"/>
      <c r="AQ148" s="2"/>
      <c r="AR148" s="2"/>
      <c r="AS148" s="2"/>
      <c r="AT148" s="2"/>
      <c r="AU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7"/>
      <c r="AO149" s="7"/>
      <c r="AP149" s="2"/>
      <c r="AQ149" s="2"/>
      <c r="AR149" s="2"/>
      <c r="AS149" s="2"/>
      <c r="AT149" s="2"/>
      <c r="AU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7"/>
      <c r="AO150" s="7"/>
      <c r="AP150" s="2"/>
      <c r="AQ150" s="2"/>
      <c r="AR150" s="2"/>
      <c r="AS150" s="2"/>
      <c r="AT150" s="2"/>
      <c r="AU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7"/>
      <c r="AO151" s="7"/>
      <c r="AP151" s="2"/>
      <c r="AQ151" s="2"/>
      <c r="AR151" s="2"/>
      <c r="AS151" s="2"/>
      <c r="AT151" s="2"/>
      <c r="AU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7"/>
      <c r="AO152" s="7"/>
      <c r="AP152" s="2"/>
      <c r="AQ152" s="2"/>
      <c r="AR152" s="2"/>
      <c r="AS152" s="2"/>
      <c r="AT152" s="2"/>
      <c r="AU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7"/>
      <c r="AO153" s="7"/>
      <c r="AP153" s="2"/>
      <c r="AQ153" s="2"/>
      <c r="AR153" s="2"/>
      <c r="AS153" s="2"/>
      <c r="AT153" s="2"/>
      <c r="AU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7"/>
      <c r="AO154" s="7"/>
      <c r="AP154" s="2"/>
      <c r="AQ154" s="2"/>
      <c r="AR154" s="2"/>
      <c r="AS154" s="2"/>
      <c r="AT154" s="2"/>
      <c r="AU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7"/>
      <c r="AO155" s="7"/>
      <c r="AP155" s="2"/>
      <c r="AQ155" s="2"/>
      <c r="AR155" s="2"/>
      <c r="AS155" s="2"/>
      <c r="AT155" s="2"/>
      <c r="AU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7"/>
      <c r="AO156" s="7"/>
      <c r="AP156" s="2"/>
      <c r="AQ156" s="2"/>
      <c r="AR156" s="2"/>
      <c r="AS156" s="2"/>
      <c r="AT156" s="2"/>
      <c r="AU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7"/>
      <c r="AO157" s="7"/>
      <c r="AP157" s="2"/>
      <c r="AQ157" s="2"/>
      <c r="AR157" s="2"/>
      <c r="AS157" s="2"/>
      <c r="AT157" s="2"/>
      <c r="AU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7"/>
      <c r="AO158" s="7"/>
      <c r="AP158" s="2"/>
      <c r="AQ158" s="2"/>
      <c r="AR158" s="2"/>
      <c r="AS158" s="2"/>
      <c r="AT158" s="2"/>
      <c r="AU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7"/>
      <c r="AO159" s="7"/>
      <c r="AP159" s="2"/>
      <c r="AQ159" s="2"/>
      <c r="AR159" s="2"/>
      <c r="AS159" s="2"/>
      <c r="AT159" s="2"/>
      <c r="AU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7"/>
      <c r="AO160" s="7"/>
      <c r="AP160" s="2"/>
      <c r="AQ160" s="2"/>
      <c r="AR160" s="2"/>
      <c r="AS160" s="2"/>
      <c r="AT160" s="2"/>
      <c r="AU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7"/>
      <c r="AO161" s="7"/>
      <c r="AP161" s="2"/>
      <c r="AQ161" s="2"/>
      <c r="AR161" s="2"/>
      <c r="AS161" s="2"/>
      <c r="AT161" s="2"/>
      <c r="AU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7"/>
      <c r="AO162" s="7"/>
      <c r="AP162" s="2"/>
      <c r="AQ162" s="2"/>
      <c r="AR162" s="2"/>
      <c r="AS162" s="2"/>
      <c r="AT162" s="2"/>
      <c r="AU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7"/>
      <c r="AO163" s="7"/>
      <c r="AP163" s="2"/>
      <c r="AQ163" s="2"/>
      <c r="AR163" s="2"/>
      <c r="AS163" s="2"/>
      <c r="AT163" s="2"/>
      <c r="AU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7"/>
      <c r="AO164" s="7"/>
      <c r="AP164" s="2"/>
      <c r="AQ164" s="2"/>
      <c r="AR164" s="2"/>
      <c r="AS164" s="2"/>
      <c r="AT164" s="2"/>
      <c r="AU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7"/>
      <c r="AO165" s="7"/>
      <c r="AP165" s="2"/>
      <c r="AQ165" s="2"/>
      <c r="AR165" s="2"/>
      <c r="AS165" s="2"/>
      <c r="AT165" s="2"/>
      <c r="AU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7"/>
      <c r="AO166" s="7"/>
      <c r="AP166" s="2"/>
      <c r="AQ166" s="2"/>
      <c r="AR166" s="2"/>
      <c r="AS166" s="2"/>
      <c r="AT166" s="2"/>
      <c r="AU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7"/>
      <c r="AO167" s="7"/>
      <c r="AP167" s="2"/>
      <c r="AQ167" s="2"/>
      <c r="AR167" s="2"/>
      <c r="AS167" s="2"/>
      <c r="AT167" s="2"/>
      <c r="AU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7"/>
      <c r="AO168" s="7"/>
      <c r="AP168" s="2"/>
      <c r="AQ168" s="2"/>
      <c r="AR168" s="2"/>
      <c r="AS168" s="2"/>
      <c r="AT168" s="2"/>
      <c r="AU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7"/>
      <c r="AO169" s="7"/>
      <c r="AP169" s="2"/>
      <c r="AQ169" s="2"/>
      <c r="AR169" s="2"/>
      <c r="AS169" s="2"/>
      <c r="AT169" s="2"/>
      <c r="AU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7"/>
      <c r="AO170" s="7"/>
      <c r="AP170" s="2"/>
      <c r="AQ170" s="2"/>
      <c r="AR170" s="2"/>
      <c r="AS170" s="2"/>
      <c r="AT170" s="2"/>
      <c r="AU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7"/>
      <c r="AO171" s="7"/>
      <c r="AP171" s="2"/>
      <c r="AQ171" s="2"/>
      <c r="AR171" s="2"/>
      <c r="AS171" s="2"/>
      <c r="AT171" s="2"/>
      <c r="AU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7"/>
      <c r="AO172" s="7"/>
      <c r="AP172" s="2"/>
      <c r="AQ172" s="2"/>
      <c r="AR172" s="2"/>
      <c r="AS172" s="2"/>
      <c r="AT172" s="2"/>
      <c r="AU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7"/>
      <c r="AO173" s="7"/>
      <c r="AP173" s="2"/>
      <c r="AQ173" s="2"/>
      <c r="AR173" s="2"/>
      <c r="AS173" s="2"/>
      <c r="AT173" s="2"/>
      <c r="AU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7"/>
      <c r="AO174" s="7"/>
      <c r="AP174" s="2"/>
      <c r="AQ174" s="2"/>
      <c r="AR174" s="2"/>
      <c r="AS174" s="2"/>
      <c r="AT174" s="2"/>
      <c r="AU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7"/>
      <c r="AO175" s="7"/>
      <c r="AP175" s="2"/>
      <c r="AQ175" s="2"/>
      <c r="AR175" s="2"/>
      <c r="AS175" s="2"/>
      <c r="AT175" s="2"/>
      <c r="AU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7"/>
      <c r="AO176" s="7"/>
      <c r="AP176" s="2"/>
      <c r="AQ176" s="2"/>
      <c r="AR176" s="2"/>
      <c r="AS176" s="2"/>
      <c r="AT176" s="2"/>
      <c r="AU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7"/>
      <c r="AO177" s="7"/>
      <c r="AP177" s="2"/>
      <c r="AQ177" s="2"/>
      <c r="AR177" s="2"/>
      <c r="AS177" s="2"/>
      <c r="AT177" s="2"/>
      <c r="AU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7"/>
      <c r="AO178" s="7"/>
      <c r="AP178" s="2"/>
      <c r="AQ178" s="2"/>
      <c r="AR178" s="2"/>
      <c r="AS178" s="2"/>
      <c r="AT178" s="2"/>
      <c r="AU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7"/>
      <c r="AO179" s="7"/>
      <c r="AP179" s="2"/>
      <c r="AQ179" s="2"/>
      <c r="AR179" s="2"/>
      <c r="AS179" s="2"/>
      <c r="AT179" s="2"/>
      <c r="AU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7"/>
      <c r="AO180" s="7"/>
      <c r="AP180" s="2"/>
      <c r="AQ180" s="2"/>
      <c r="AR180" s="2"/>
      <c r="AS180" s="2"/>
      <c r="AT180" s="2"/>
      <c r="AU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7"/>
      <c r="AO181" s="7"/>
      <c r="AP181" s="2"/>
      <c r="AQ181" s="2"/>
      <c r="AR181" s="2"/>
      <c r="AS181" s="2"/>
      <c r="AT181" s="2"/>
      <c r="AU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7"/>
      <c r="AO182" s="7"/>
      <c r="AP182" s="2"/>
      <c r="AQ182" s="2"/>
      <c r="AR182" s="2"/>
      <c r="AS182" s="2"/>
      <c r="AT182" s="2"/>
      <c r="AU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7"/>
      <c r="AO183" s="7"/>
      <c r="AP183" s="2"/>
      <c r="AQ183" s="2"/>
      <c r="AR183" s="2"/>
      <c r="AS183" s="2"/>
      <c r="AT183" s="2"/>
      <c r="AU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7"/>
      <c r="AO184" s="7"/>
      <c r="AP184" s="2"/>
      <c r="AQ184" s="2"/>
      <c r="AR184" s="2"/>
      <c r="AS184" s="2"/>
      <c r="AT184" s="2"/>
      <c r="AU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7"/>
      <c r="AO185" s="7"/>
      <c r="AP185" s="2"/>
      <c r="AQ185" s="2"/>
      <c r="AR185" s="2"/>
      <c r="AS185" s="2"/>
      <c r="AT185" s="2"/>
      <c r="AU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7"/>
      <c r="AO186" s="7"/>
      <c r="AP186" s="2"/>
      <c r="AQ186" s="2"/>
      <c r="AR186" s="2"/>
      <c r="AS186" s="2"/>
      <c r="AT186" s="2"/>
      <c r="AU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7"/>
      <c r="AO187" s="7"/>
      <c r="AP187" s="2"/>
      <c r="AQ187" s="2"/>
      <c r="AR187" s="2"/>
      <c r="AS187" s="2"/>
      <c r="AT187" s="2"/>
      <c r="AU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7"/>
      <c r="AO188" s="7"/>
      <c r="AP188" s="2"/>
      <c r="AQ188" s="2"/>
      <c r="AR188" s="2"/>
      <c r="AS188" s="2"/>
      <c r="AT188" s="2"/>
      <c r="AU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7"/>
      <c r="AO189" s="7"/>
      <c r="AP189" s="2"/>
      <c r="AQ189" s="2"/>
      <c r="AR189" s="2"/>
      <c r="AS189" s="2"/>
      <c r="AT189" s="2"/>
      <c r="AU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7"/>
      <c r="AO190" s="7"/>
      <c r="AP190" s="2"/>
      <c r="AQ190" s="2"/>
      <c r="AR190" s="2"/>
      <c r="AS190" s="2"/>
      <c r="AT190" s="2"/>
      <c r="AU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7"/>
      <c r="AO191" s="7"/>
      <c r="AP191" s="2"/>
      <c r="AQ191" s="2"/>
      <c r="AR191" s="2"/>
      <c r="AS191" s="2"/>
      <c r="AT191" s="2"/>
      <c r="AU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7"/>
      <c r="AO192" s="7"/>
      <c r="AP192" s="2"/>
      <c r="AQ192" s="2"/>
      <c r="AR192" s="2"/>
      <c r="AS192" s="2"/>
      <c r="AT192" s="2"/>
      <c r="AU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7"/>
      <c r="AO193" s="7"/>
      <c r="AP193" s="2"/>
      <c r="AQ193" s="2"/>
      <c r="AR193" s="2"/>
      <c r="AS193" s="2"/>
      <c r="AT193" s="2"/>
      <c r="AU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7"/>
      <c r="AO194" s="7"/>
      <c r="AP194" s="2"/>
      <c r="AQ194" s="2"/>
      <c r="AR194" s="2"/>
      <c r="AS194" s="2"/>
      <c r="AT194" s="2"/>
      <c r="AU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7"/>
      <c r="AO195" s="7"/>
      <c r="AP195" s="2"/>
      <c r="AQ195" s="2"/>
      <c r="AR195" s="2"/>
      <c r="AS195" s="2"/>
      <c r="AT195" s="2"/>
      <c r="AU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7"/>
      <c r="AO196" s="7"/>
      <c r="AP196" s="2"/>
      <c r="AQ196" s="2"/>
      <c r="AR196" s="2"/>
      <c r="AS196" s="2"/>
      <c r="AT196" s="2"/>
      <c r="AU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7"/>
      <c r="AO197" s="7"/>
      <c r="AP197" s="2"/>
      <c r="AQ197" s="2"/>
      <c r="AR197" s="2"/>
      <c r="AS197" s="2"/>
      <c r="AT197" s="2"/>
      <c r="AU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7"/>
      <c r="AO198" s="7"/>
      <c r="AP198" s="2"/>
      <c r="AQ198" s="2"/>
      <c r="AR198" s="2"/>
      <c r="AS198" s="2"/>
      <c r="AT198" s="2"/>
      <c r="AU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7"/>
      <c r="AO199" s="7"/>
      <c r="AP199" s="2"/>
      <c r="AQ199" s="2"/>
      <c r="AR199" s="2"/>
      <c r="AS199" s="2"/>
      <c r="AT199" s="2"/>
      <c r="AU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7"/>
      <c r="AO200" s="7"/>
      <c r="AP200" s="2"/>
      <c r="AQ200" s="2"/>
      <c r="AR200" s="2"/>
      <c r="AS200" s="2"/>
      <c r="AT200" s="2"/>
      <c r="AU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7"/>
      <c r="AO201" s="7"/>
      <c r="AP201" s="2"/>
      <c r="AQ201" s="2"/>
      <c r="AR201" s="2"/>
      <c r="AS201" s="2"/>
      <c r="AT201" s="2"/>
      <c r="AU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7"/>
      <c r="AO202" s="7"/>
      <c r="AP202" s="2"/>
      <c r="AQ202" s="2"/>
      <c r="AR202" s="2"/>
      <c r="AS202" s="2"/>
      <c r="AT202" s="2"/>
      <c r="AU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7"/>
      <c r="AO203" s="7"/>
      <c r="AP203" s="2"/>
      <c r="AQ203" s="2"/>
      <c r="AR203" s="2"/>
      <c r="AS203" s="2"/>
      <c r="AT203" s="2"/>
      <c r="AU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7"/>
      <c r="AO204" s="7"/>
      <c r="AP204" s="2"/>
      <c r="AQ204" s="2"/>
      <c r="AR204" s="2"/>
      <c r="AS204" s="2"/>
      <c r="AT204" s="2"/>
      <c r="AU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7"/>
      <c r="AO205" s="7"/>
      <c r="AP205" s="2"/>
      <c r="AQ205" s="2"/>
      <c r="AR205" s="2"/>
      <c r="AS205" s="2"/>
      <c r="AT205" s="2"/>
      <c r="AU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7"/>
      <c r="AO206" s="7"/>
      <c r="AP206" s="2"/>
      <c r="AQ206" s="2"/>
      <c r="AR206" s="2"/>
      <c r="AS206" s="2"/>
      <c r="AT206" s="2"/>
      <c r="AU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7"/>
      <c r="AO207" s="7"/>
      <c r="AP207" s="2"/>
      <c r="AQ207" s="2"/>
      <c r="AR207" s="2"/>
      <c r="AS207" s="2"/>
      <c r="AT207" s="2"/>
      <c r="AU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7"/>
      <c r="AO208" s="7"/>
      <c r="AP208" s="2"/>
      <c r="AQ208" s="2"/>
      <c r="AR208" s="2"/>
      <c r="AS208" s="2"/>
      <c r="AT208" s="2"/>
      <c r="AU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7"/>
      <c r="AO209" s="7"/>
      <c r="AP209" s="2"/>
      <c r="AQ209" s="2"/>
      <c r="AR209" s="2"/>
      <c r="AS209" s="2"/>
      <c r="AT209" s="2"/>
      <c r="AU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7"/>
      <c r="AO210" s="7"/>
      <c r="AP210" s="2"/>
      <c r="AQ210" s="2"/>
      <c r="AR210" s="2"/>
      <c r="AS210" s="2"/>
      <c r="AT210" s="2"/>
      <c r="AU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7"/>
      <c r="AO211" s="7"/>
      <c r="AP211" s="2"/>
      <c r="AQ211" s="2"/>
      <c r="AR211" s="2"/>
      <c r="AS211" s="2"/>
      <c r="AT211" s="2"/>
      <c r="AU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7"/>
      <c r="AO212" s="7"/>
      <c r="AP212" s="2"/>
      <c r="AQ212" s="2"/>
      <c r="AR212" s="2"/>
      <c r="AS212" s="2"/>
      <c r="AT212" s="2"/>
      <c r="AU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7"/>
      <c r="AO213" s="7"/>
      <c r="AP213" s="2"/>
      <c r="AQ213" s="2"/>
      <c r="AR213" s="2"/>
      <c r="AS213" s="2"/>
      <c r="AT213" s="2"/>
      <c r="AU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7"/>
      <c r="AO214" s="7"/>
      <c r="AP214" s="2"/>
      <c r="AQ214" s="2"/>
      <c r="AR214" s="2"/>
      <c r="AS214" s="2"/>
      <c r="AT214" s="2"/>
      <c r="AU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7"/>
      <c r="AO215" s="7"/>
      <c r="AP215" s="2"/>
      <c r="AQ215" s="2"/>
      <c r="AR215" s="2"/>
      <c r="AS215" s="2"/>
      <c r="AT215" s="2"/>
      <c r="AU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7"/>
      <c r="AO216" s="7"/>
      <c r="AP216" s="2"/>
      <c r="AQ216" s="2"/>
      <c r="AR216" s="2"/>
      <c r="AS216" s="2"/>
      <c r="AT216" s="2"/>
      <c r="AU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7"/>
      <c r="AO217" s="7"/>
      <c r="AP217" s="2"/>
      <c r="AQ217" s="2"/>
      <c r="AR217" s="2"/>
      <c r="AS217" s="2"/>
      <c r="AT217" s="2"/>
      <c r="AU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7"/>
      <c r="AO218" s="7"/>
      <c r="AP218" s="2"/>
      <c r="AQ218" s="2"/>
      <c r="AR218" s="2"/>
      <c r="AS218" s="2"/>
      <c r="AT218" s="2"/>
      <c r="AU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7"/>
      <c r="AO219" s="7"/>
      <c r="AP219" s="2"/>
      <c r="AQ219" s="2"/>
      <c r="AR219" s="2"/>
      <c r="AS219" s="2"/>
      <c r="AT219" s="2"/>
      <c r="AU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7"/>
      <c r="AO220" s="7"/>
      <c r="AP220" s="2"/>
      <c r="AQ220" s="2"/>
      <c r="AR220" s="2"/>
      <c r="AS220" s="2"/>
      <c r="AT220" s="2"/>
      <c r="AU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7"/>
      <c r="AO221" s="7"/>
      <c r="AP221" s="2"/>
      <c r="AQ221" s="2"/>
      <c r="AR221" s="2"/>
      <c r="AS221" s="2"/>
      <c r="AT221" s="2"/>
      <c r="AU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7"/>
      <c r="AO222" s="7"/>
      <c r="AP222" s="2"/>
      <c r="AQ222" s="2"/>
      <c r="AR222" s="2"/>
      <c r="AS222" s="2"/>
      <c r="AT222" s="2"/>
      <c r="AU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7"/>
      <c r="AO223" s="7"/>
      <c r="AP223" s="2"/>
      <c r="AQ223" s="2"/>
      <c r="AR223" s="2"/>
      <c r="AS223" s="2"/>
      <c r="AT223" s="2"/>
      <c r="AU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7"/>
      <c r="AO224" s="7"/>
      <c r="AP224" s="2"/>
      <c r="AQ224" s="2"/>
      <c r="AR224" s="2"/>
      <c r="AS224" s="2"/>
      <c r="AT224" s="2"/>
      <c r="AU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7"/>
      <c r="AO225" s="7"/>
      <c r="AP225" s="2"/>
      <c r="AQ225" s="2"/>
      <c r="AR225" s="2"/>
      <c r="AS225" s="2"/>
      <c r="AT225" s="2"/>
      <c r="AU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7"/>
      <c r="AO226" s="7"/>
      <c r="AP226" s="2"/>
      <c r="AQ226" s="2"/>
      <c r="AR226" s="2"/>
      <c r="AS226" s="2"/>
      <c r="AT226" s="2"/>
      <c r="AU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7"/>
      <c r="AO227" s="7"/>
      <c r="AP227" s="2"/>
      <c r="AQ227" s="2"/>
      <c r="AR227" s="2"/>
      <c r="AS227" s="2"/>
      <c r="AT227" s="2"/>
      <c r="AU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7"/>
      <c r="AO228" s="7"/>
      <c r="AP228" s="2"/>
      <c r="AQ228" s="2"/>
      <c r="AR228" s="2"/>
      <c r="AS228" s="2"/>
      <c r="AT228" s="2"/>
      <c r="AU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7"/>
      <c r="AO229" s="7"/>
      <c r="AP229" s="2"/>
      <c r="AQ229" s="2"/>
      <c r="AR229" s="2"/>
      <c r="AS229" s="2"/>
      <c r="AT229" s="2"/>
      <c r="AU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7"/>
      <c r="AO230" s="7"/>
      <c r="AP230" s="2"/>
      <c r="AQ230" s="2"/>
      <c r="AR230" s="2"/>
      <c r="AS230" s="2"/>
      <c r="AT230" s="2"/>
      <c r="AU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7"/>
      <c r="AO231" s="7"/>
      <c r="AP231" s="2"/>
      <c r="AQ231" s="2"/>
      <c r="AR231" s="2"/>
      <c r="AS231" s="2"/>
      <c r="AT231" s="2"/>
      <c r="AU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7"/>
      <c r="AO232" s="7"/>
      <c r="AP232" s="2"/>
      <c r="AQ232" s="2"/>
      <c r="AR232" s="2"/>
      <c r="AS232" s="2"/>
      <c r="AT232" s="2"/>
      <c r="AU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7"/>
      <c r="AO233" s="7"/>
      <c r="AP233" s="2"/>
      <c r="AQ233" s="2"/>
      <c r="AR233" s="2"/>
      <c r="AS233" s="2"/>
      <c r="AT233" s="2"/>
      <c r="AU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7"/>
      <c r="AO234" s="7"/>
      <c r="AP234" s="2"/>
      <c r="AQ234" s="2"/>
      <c r="AR234" s="2"/>
      <c r="AS234" s="2"/>
      <c r="AT234" s="2"/>
      <c r="AU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7"/>
      <c r="AO235" s="7"/>
      <c r="AP235" s="2"/>
      <c r="AQ235" s="2"/>
      <c r="AR235" s="2"/>
      <c r="AS235" s="2"/>
      <c r="AT235" s="2"/>
      <c r="AU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7"/>
      <c r="AO236" s="7"/>
      <c r="AP236" s="2"/>
      <c r="AQ236" s="2"/>
      <c r="AR236" s="2"/>
      <c r="AS236" s="2"/>
      <c r="AT236" s="2"/>
      <c r="AU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7"/>
      <c r="AO237" s="7"/>
      <c r="AP237" s="2"/>
      <c r="AQ237" s="2"/>
      <c r="AR237" s="2"/>
      <c r="AS237" s="2"/>
      <c r="AT237" s="2"/>
      <c r="AU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7"/>
      <c r="AO238" s="7"/>
      <c r="AP238" s="2"/>
      <c r="AQ238" s="2"/>
      <c r="AR238" s="2"/>
      <c r="AS238" s="2"/>
      <c r="AT238" s="2"/>
      <c r="AU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7"/>
      <c r="AO239" s="7"/>
      <c r="AP239" s="2"/>
      <c r="AQ239" s="2"/>
      <c r="AR239" s="2"/>
      <c r="AS239" s="2"/>
      <c r="AT239" s="2"/>
      <c r="AU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7"/>
      <c r="AO240" s="7"/>
      <c r="AP240" s="2"/>
      <c r="AQ240" s="2"/>
      <c r="AR240" s="2"/>
      <c r="AS240" s="2"/>
      <c r="AT240" s="2"/>
      <c r="AU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7"/>
      <c r="AO241" s="7"/>
      <c r="AP241" s="2"/>
      <c r="AQ241" s="2"/>
      <c r="AR241" s="2"/>
      <c r="AS241" s="2"/>
      <c r="AT241" s="2"/>
      <c r="AU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7"/>
      <c r="AO242" s="7"/>
      <c r="AP242" s="2"/>
      <c r="AQ242" s="2"/>
      <c r="AR242" s="2"/>
      <c r="AS242" s="2"/>
      <c r="AT242" s="2"/>
      <c r="AU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7"/>
      <c r="AO243" s="7"/>
      <c r="AP243" s="2"/>
      <c r="AQ243" s="2"/>
      <c r="AR243" s="2"/>
      <c r="AS243" s="2"/>
      <c r="AT243" s="2"/>
      <c r="AU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7"/>
      <c r="AO244" s="7"/>
      <c r="AP244" s="2"/>
      <c r="AQ244" s="2"/>
      <c r="AR244" s="2"/>
      <c r="AS244" s="2"/>
      <c r="AT244" s="2"/>
      <c r="AU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7"/>
      <c r="AO245" s="7"/>
      <c r="AP245" s="2"/>
      <c r="AQ245" s="2"/>
      <c r="AR245" s="2"/>
      <c r="AS245" s="2"/>
      <c r="AT245" s="2"/>
      <c r="AU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7"/>
      <c r="AO246" s="7"/>
      <c r="AP246" s="2"/>
      <c r="AQ246" s="2"/>
      <c r="AR246" s="2"/>
      <c r="AS246" s="2"/>
      <c r="AT246" s="2"/>
      <c r="AU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7"/>
      <c r="AO247" s="7"/>
      <c r="AP247" s="2"/>
      <c r="AQ247" s="2"/>
      <c r="AR247" s="2"/>
      <c r="AS247" s="2"/>
      <c r="AT247" s="2"/>
      <c r="AU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7"/>
      <c r="AO248" s="7"/>
      <c r="AP248" s="2"/>
      <c r="AQ248" s="2"/>
      <c r="AR248" s="2"/>
      <c r="AS248" s="2"/>
      <c r="AT248" s="2"/>
      <c r="AU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7"/>
      <c r="AO249" s="7"/>
      <c r="AP249" s="2"/>
      <c r="AQ249" s="2"/>
      <c r="AR249" s="2"/>
      <c r="AS249" s="2"/>
      <c r="AT249" s="2"/>
      <c r="AU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7"/>
      <c r="AO250" s="7"/>
      <c r="AP250" s="2"/>
      <c r="AQ250" s="2"/>
      <c r="AR250" s="2"/>
      <c r="AS250" s="2"/>
      <c r="AT250" s="2"/>
      <c r="AU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7"/>
      <c r="AO251" s="7"/>
      <c r="AP251" s="2"/>
      <c r="AQ251" s="2"/>
      <c r="AR251" s="2"/>
      <c r="AS251" s="2"/>
      <c r="AT251" s="2"/>
      <c r="AU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7"/>
      <c r="AO252" s="7"/>
      <c r="AP252" s="2"/>
      <c r="AQ252" s="2"/>
      <c r="AR252" s="2"/>
      <c r="AS252" s="2"/>
      <c r="AT252" s="2"/>
      <c r="AU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7"/>
      <c r="AO253" s="7"/>
      <c r="AP253" s="2"/>
      <c r="AQ253" s="2"/>
      <c r="AR253" s="2"/>
      <c r="AS253" s="2"/>
      <c r="AT253" s="2"/>
      <c r="AU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7"/>
      <c r="AO254" s="7"/>
      <c r="AP254" s="2"/>
      <c r="AQ254" s="2"/>
      <c r="AR254" s="2"/>
      <c r="AS254" s="2"/>
      <c r="AT254" s="2"/>
      <c r="AU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7"/>
      <c r="AO255" s="7"/>
      <c r="AP255" s="2"/>
      <c r="AQ255" s="2"/>
      <c r="AR255" s="2"/>
      <c r="AS255" s="2"/>
      <c r="AT255" s="2"/>
      <c r="AU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7"/>
      <c r="AO256" s="7"/>
      <c r="AP256" s="2"/>
      <c r="AQ256" s="2"/>
      <c r="AR256" s="2"/>
      <c r="AS256" s="2"/>
      <c r="AT256" s="2"/>
      <c r="AU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7"/>
      <c r="AO257" s="7"/>
      <c r="AP257" s="2"/>
      <c r="AQ257" s="2"/>
      <c r="AR257" s="2"/>
      <c r="AS257" s="2"/>
      <c r="AT257" s="2"/>
      <c r="AU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7"/>
      <c r="AO258" s="7"/>
      <c r="AP258" s="2"/>
      <c r="AQ258" s="2"/>
      <c r="AR258" s="2"/>
      <c r="AS258" s="2"/>
      <c r="AT258" s="2"/>
      <c r="AU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7"/>
      <c r="AO259" s="7"/>
      <c r="AP259" s="2"/>
      <c r="AQ259" s="2"/>
      <c r="AR259" s="2"/>
      <c r="AS259" s="2"/>
      <c r="AT259" s="2"/>
      <c r="AU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7"/>
      <c r="AO260" s="7"/>
      <c r="AP260" s="2"/>
      <c r="AQ260" s="2"/>
      <c r="AR260" s="2"/>
      <c r="AS260" s="2"/>
      <c r="AT260" s="2"/>
      <c r="AU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7"/>
      <c r="AO261" s="7"/>
      <c r="AP261" s="2"/>
      <c r="AQ261" s="2"/>
      <c r="AR261" s="2"/>
      <c r="AS261" s="2"/>
      <c r="AT261" s="2"/>
      <c r="AU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7"/>
      <c r="AO262" s="7"/>
      <c r="AP262" s="2"/>
      <c r="AQ262" s="2"/>
      <c r="AR262" s="2"/>
      <c r="AS262" s="2"/>
      <c r="AT262" s="2"/>
      <c r="AU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7"/>
      <c r="AO263" s="7"/>
      <c r="AP263" s="2"/>
      <c r="AQ263" s="2"/>
      <c r="AR263" s="2"/>
      <c r="AS263" s="2"/>
      <c r="AT263" s="2"/>
      <c r="AU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7"/>
      <c r="AO264" s="7"/>
      <c r="AP264" s="2"/>
      <c r="AQ264" s="2"/>
      <c r="AR264" s="2"/>
      <c r="AS264" s="2"/>
      <c r="AT264" s="2"/>
      <c r="AU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7"/>
      <c r="AO265" s="7"/>
      <c r="AP265" s="2"/>
      <c r="AQ265" s="2"/>
      <c r="AR265" s="2"/>
      <c r="AS265" s="2"/>
      <c r="AT265" s="2"/>
      <c r="AU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7"/>
      <c r="AO266" s="7"/>
      <c r="AP266" s="2"/>
      <c r="AQ266" s="2"/>
      <c r="AR266" s="2"/>
      <c r="AS266" s="2"/>
      <c r="AT266" s="2"/>
      <c r="AU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7"/>
      <c r="AO267" s="7"/>
      <c r="AP267" s="2"/>
      <c r="AQ267" s="2"/>
      <c r="AR267" s="2"/>
      <c r="AS267" s="2"/>
      <c r="AT267" s="2"/>
      <c r="AU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7"/>
      <c r="AO268" s="7"/>
      <c r="AP268" s="2"/>
      <c r="AQ268" s="2"/>
      <c r="AR268" s="2"/>
      <c r="AS268" s="2"/>
      <c r="AT268" s="2"/>
      <c r="AU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7"/>
      <c r="AO269" s="7"/>
      <c r="AP269" s="2"/>
      <c r="AQ269" s="2"/>
      <c r="AR269" s="2"/>
      <c r="AS269" s="2"/>
      <c r="AT269" s="2"/>
      <c r="AU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7"/>
      <c r="AO270" s="7"/>
      <c r="AP270" s="2"/>
      <c r="AQ270" s="2"/>
      <c r="AR270" s="2"/>
      <c r="AS270" s="2"/>
      <c r="AT270" s="2"/>
      <c r="AU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7"/>
      <c r="AO271" s="7"/>
      <c r="AP271" s="2"/>
      <c r="AQ271" s="2"/>
      <c r="AR271" s="2"/>
      <c r="AS271" s="2"/>
      <c r="AT271" s="2"/>
      <c r="AU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7"/>
      <c r="AO272" s="7"/>
      <c r="AP272" s="2"/>
      <c r="AQ272" s="2"/>
      <c r="AR272" s="2"/>
      <c r="AS272" s="2"/>
      <c r="AT272" s="2"/>
      <c r="AU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7"/>
      <c r="AO273" s="7"/>
      <c r="AP273" s="2"/>
      <c r="AQ273" s="2"/>
      <c r="AR273" s="2"/>
      <c r="AS273" s="2"/>
      <c r="AT273" s="2"/>
      <c r="AU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7"/>
      <c r="AO274" s="7"/>
      <c r="AP274" s="2"/>
      <c r="AQ274" s="2"/>
      <c r="AR274" s="2"/>
      <c r="AS274" s="2"/>
      <c r="AT274" s="2"/>
      <c r="AU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7"/>
      <c r="AO275" s="7"/>
      <c r="AP275" s="2"/>
      <c r="AQ275" s="2"/>
      <c r="AR275" s="2"/>
      <c r="AS275" s="2"/>
      <c r="AT275" s="2"/>
      <c r="AU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7"/>
      <c r="AO276" s="7"/>
      <c r="AP276" s="2"/>
      <c r="AQ276" s="2"/>
      <c r="AR276" s="2"/>
      <c r="AS276" s="2"/>
      <c r="AT276" s="2"/>
      <c r="AU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7"/>
      <c r="AO277" s="7"/>
      <c r="AP277" s="2"/>
      <c r="AQ277" s="2"/>
      <c r="AR277" s="2"/>
      <c r="AS277" s="2"/>
      <c r="AT277" s="2"/>
      <c r="AU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7"/>
      <c r="AO278" s="7"/>
      <c r="AP278" s="2"/>
      <c r="AQ278" s="2"/>
      <c r="AR278" s="2"/>
      <c r="AS278" s="2"/>
      <c r="AT278" s="2"/>
      <c r="AU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7"/>
      <c r="AO279" s="7"/>
      <c r="AP279" s="2"/>
      <c r="AQ279" s="2"/>
      <c r="AR279" s="2"/>
      <c r="AS279" s="2"/>
      <c r="AT279" s="2"/>
      <c r="AU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7"/>
      <c r="AO280" s="7"/>
      <c r="AP280" s="2"/>
      <c r="AQ280" s="2"/>
      <c r="AR280" s="2"/>
      <c r="AS280" s="2"/>
      <c r="AT280" s="2"/>
      <c r="AU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7"/>
      <c r="AO281" s="7"/>
      <c r="AP281" s="2"/>
      <c r="AQ281" s="2"/>
      <c r="AR281" s="2"/>
      <c r="AS281" s="2"/>
      <c r="AT281" s="2"/>
      <c r="AU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7"/>
      <c r="AO282" s="7"/>
      <c r="AP282" s="2"/>
      <c r="AQ282" s="2"/>
      <c r="AR282" s="2"/>
      <c r="AS282" s="2"/>
      <c r="AT282" s="2"/>
      <c r="AU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7"/>
      <c r="AO283" s="7"/>
      <c r="AP283" s="2"/>
      <c r="AQ283" s="2"/>
      <c r="AR283" s="2"/>
      <c r="AS283" s="2"/>
      <c r="AT283" s="2"/>
      <c r="AU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7"/>
      <c r="AO284" s="7"/>
      <c r="AP284" s="2"/>
      <c r="AQ284" s="2"/>
      <c r="AR284" s="2"/>
      <c r="AS284" s="2"/>
      <c r="AT284" s="2"/>
      <c r="AU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7"/>
      <c r="AO285" s="7"/>
      <c r="AP285" s="2"/>
      <c r="AQ285" s="2"/>
      <c r="AR285" s="2"/>
      <c r="AS285" s="2"/>
      <c r="AT285" s="2"/>
      <c r="AU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7"/>
      <c r="AO286" s="7"/>
      <c r="AP286" s="2"/>
      <c r="AQ286" s="2"/>
      <c r="AR286" s="2"/>
      <c r="AS286" s="2"/>
      <c r="AT286" s="2"/>
      <c r="AU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7"/>
      <c r="AO287" s="7"/>
      <c r="AP287" s="2"/>
      <c r="AQ287" s="2"/>
      <c r="AR287" s="2"/>
      <c r="AS287" s="2"/>
      <c r="AT287" s="2"/>
      <c r="AU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7"/>
      <c r="AO288" s="7"/>
      <c r="AP288" s="2"/>
      <c r="AQ288" s="2"/>
      <c r="AR288" s="2"/>
      <c r="AS288" s="2"/>
      <c r="AT288" s="2"/>
      <c r="AU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7"/>
      <c r="AO289" s="7"/>
      <c r="AP289" s="2"/>
      <c r="AQ289" s="2"/>
      <c r="AR289" s="2"/>
      <c r="AS289" s="2"/>
      <c r="AT289" s="2"/>
      <c r="AU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7"/>
      <c r="AO290" s="7"/>
      <c r="AP290" s="2"/>
      <c r="AQ290" s="2"/>
      <c r="AR290" s="2"/>
      <c r="AS290" s="2"/>
      <c r="AT290" s="2"/>
      <c r="AU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7"/>
      <c r="AO291" s="7"/>
      <c r="AP291" s="2"/>
      <c r="AQ291" s="2"/>
      <c r="AR291" s="2"/>
      <c r="AS291" s="2"/>
      <c r="AT291" s="2"/>
      <c r="AU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7"/>
      <c r="AO292" s="7"/>
      <c r="AP292" s="2"/>
      <c r="AQ292" s="2"/>
      <c r="AR292" s="2"/>
      <c r="AS292" s="2"/>
      <c r="AT292" s="2"/>
      <c r="AU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7"/>
      <c r="AO293" s="7"/>
      <c r="AP293" s="2"/>
      <c r="AQ293" s="2"/>
      <c r="AR293" s="2"/>
      <c r="AS293" s="2"/>
      <c r="AT293" s="2"/>
      <c r="AU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7"/>
      <c r="AO294" s="7"/>
      <c r="AP294" s="2"/>
      <c r="AQ294" s="2"/>
      <c r="AR294" s="2"/>
      <c r="AS294" s="2"/>
      <c r="AT294" s="2"/>
      <c r="AU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7"/>
      <c r="AO295" s="7"/>
      <c r="AP295" s="2"/>
      <c r="AQ295" s="2"/>
      <c r="AR295" s="2"/>
      <c r="AS295" s="2"/>
      <c r="AT295" s="2"/>
      <c r="AU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7"/>
      <c r="AO296" s="7"/>
      <c r="AP296" s="2"/>
      <c r="AQ296" s="2"/>
      <c r="AR296" s="2"/>
      <c r="AS296" s="2"/>
      <c r="AT296" s="2"/>
      <c r="AU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7"/>
      <c r="AO297" s="7"/>
      <c r="AP297" s="2"/>
      <c r="AQ297" s="2"/>
      <c r="AR297" s="2"/>
      <c r="AS297" s="2"/>
      <c r="AT297" s="2"/>
      <c r="AU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7"/>
      <c r="AO298" s="7"/>
      <c r="AP298" s="2"/>
      <c r="AQ298" s="2"/>
      <c r="AR298" s="2"/>
      <c r="AS298" s="2"/>
      <c r="AT298" s="2"/>
      <c r="AU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7"/>
      <c r="AO299" s="7"/>
      <c r="AP299" s="2"/>
      <c r="AQ299" s="2"/>
      <c r="AR299" s="2"/>
      <c r="AS299" s="2"/>
      <c r="AT299" s="2"/>
      <c r="AU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7"/>
      <c r="AO300" s="7"/>
      <c r="AP300" s="2"/>
      <c r="AQ300" s="2"/>
      <c r="AR300" s="2"/>
      <c r="AS300" s="2"/>
      <c r="AT300" s="2"/>
      <c r="AU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7"/>
      <c r="AO301" s="7"/>
      <c r="AP301" s="2"/>
      <c r="AQ301" s="2"/>
      <c r="AR301" s="2"/>
      <c r="AS301" s="2"/>
      <c r="AT301" s="2"/>
      <c r="AU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7"/>
      <c r="AO302" s="7"/>
      <c r="AP302" s="2"/>
      <c r="AQ302" s="2"/>
      <c r="AR302" s="2"/>
      <c r="AS302" s="2"/>
      <c r="AT302" s="2"/>
      <c r="AU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7"/>
      <c r="AO303" s="7"/>
      <c r="AP303" s="2"/>
      <c r="AQ303" s="2"/>
      <c r="AR303" s="2"/>
      <c r="AS303" s="2"/>
      <c r="AT303" s="2"/>
      <c r="AU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7"/>
      <c r="AO304" s="7"/>
      <c r="AP304" s="2"/>
      <c r="AQ304" s="2"/>
      <c r="AR304" s="2"/>
      <c r="AS304" s="2"/>
      <c r="AT304" s="2"/>
      <c r="AU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7"/>
      <c r="AO305" s="7"/>
      <c r="AP305" s="2"/>
      <c r="AQ305" s="2"/>
      <c r="AR305" s="2"/>
      <c r="AS305" s="2"/>
      <c r="AT305" s="2"/>
      <c r="AU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7"/>
      <c r="AO306" s="7"/>
      <c r="AP306" s="2"/>
      <c r="AQ306" s="2"/>
      <c r="AR306" s="2"/>
      <c r="AS306" s="2"/>
      <c r="AT306" s="2"/>
      <c r="AU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7"/>
      <c r="AO307" s="7"/>
      <c r="AP307" s="2"/>
      <c r="AQ307" s="2"/>
      <c r="AR307" s="2"/>
      <c r="AS307" s="2"/>
      <c r="AT307" s="2"/>
      <c r="AU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7"/>
      <c r="AO308" s="7"/>
      <c r="AP308" s="2"/>
      <c r="AQ308" s="2"/>
      <c r="AR308" s="2"/>
      <c r="AS308" s="2"/>
      <c r="AT308" s="2"/>
      <c r="AU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7"/>
      <c r="AO309" s="7"/>
      <c r="AP309" s="2"/>
      <c r="AQ309" s="2"/>
      <c r="AR309" s="2"/>
      <c r="AS309" s="2"/>
      <c r="AT309" s="2"/>
      <c r="AU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7"/>
      <c r="AO310" s="7"/>
      <c r="AP310" s="2"/>
      <c r="AQ310" s="2"/>
      <c r="AR310" s="2"/>
      <c r="AS310" s="2"/>
      <c r="AT310" s="2"/>
      <c r="AU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7"/>
      <c r="AO311" s="7"/>
      <c r="AP311" s="2"/>
      <c r="AQ311" s="2"/>
      <c r="AR311" s="2"/>
      <c r="AS311" s="2"/>
      <c r="AT311" s="2"/>
      <c r="AU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7"/>
      <c r="AO312" s="7"/>
      <c r="AP312" s="2"/>
      <c r="AQ312" s="2"/>
      <c r="AR312" s="2"/>
      <c r="AS312" s="2"/>
      <c r="AT312" s="2"/>
      <c r="AU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7"/>
      <c r="AO313" s="7"/>
      <c r="AP313" s="2"/>
      <c r="AQ313" s="2"/>
      <c r="AR313" s="2"/>
      <c r="AS313" s="2"/>
      <c r="AT313" s="2"/>
      <c r="AU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7"/>
      <c r="AO314" s="7"/>
      <c r="AP314" s="2"/>
      <c r="AQ314" s="2"/>
      <c r="AR314" s="2"/>
      <c r="AS314" s="2"/>
      <c r="AT314" s="2"/>
      <c r="AU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7"/>
      <c r="AO315" s="7"/>
      <c r="AP315" s="2"/>
      <c r="AQ315" s="2"/>
      <c r="AR315" s="2"/>
      <c r="AS315" s="2"/>
      <c r="AT315" s="2"/>
      <c r="AU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7"/>
      <c r="AO316" s="7"/>
      <c r="AP316" s="2"/>
      <c r="AQ316" s="2"/>
      <c r="AR316" s="2"/>
      <c r="AS316" s="2"/>
      <c r="AT316" s="2"/>
      <c r="AU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7"/>
      <c r="AO317" s="7"/>
      <c r="AP317" s="2"/>
      <c r="AQ317" s="2"/>
      <c r="AR317" s="2"/>
      <c r="AS317" s="2"/>
      <c r="AT317" s="2"/>
      <c r="AU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7"/>
      <c r="AO318" s="7"/>
      <c r="AP318" s="2"/>
      <c r="AQ318" s="2"/>
      <c r="AR318" s="2"/>
      <c r="AS318" s="2"/>
      <c r="AT318" s="2"/>
      <c r="AU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7"/>
      <c r="AO319" s="7"/>
      <c r="AP319" s="2"/>
      <c r="AQ319" s="2"/>
      <c r="AR319" s="2"/>
      <c r="AS319" s="2"/>
      <c r="AT319" s="2"/>
      <c r="AU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7"/>
      <c r="AO320" s="7"/>
      <c r="AP320" s="2"/>
      <c r="AQ320" s="2"/>
      <c r="AR320" s="2"/>
      <c r="AS320" s="2"/>
      <c r="AT320" s="2"/>
      <c r="AU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7"/>
      <c r="AO321" s="7"/>
      <c r="AP321" s="2"/>
      <c r="AQ321" s="2"/>
      <c r="AR321" s="2"/>
      <c r="AS321" s="2"/>
      <c r="AT321" s="2"/>
      <c r="AU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7"/>
      <c r="AO322" s="7"/>
      <c r="AP322" s="2"/>
      <c r="AQ322" s="2"/>
      <c r="AR322" s="2"/>
      <c r="AS322" s="2"/>
      <c r="AT322" s="2"/>
      <c r="AU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7"/>
      <c r="AO323" s="7"/>
      <c r="AP323" s="2"/>
      <c r="AQ323" s="2"/>
      <c r="AR323" s="2"/>
      <c r="AS323" s="2"/>
      <c r="AT323" s="2"/>
      <c r="AU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7"/>
      <c r="AO324" s="7"/>
      <c r="AP324" s="2"/>
      <c r="AQ324" s="2"/>
      <c r="AR324" s="2"/>
      <c r="AS324" s="2"/>
      <c r="AT324" s="2"/>
      <c r="AU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7"/>
      <c r="AO325" s="7"/>
      <c r="AP325" s="2"/>
      <c r="AQ325" s="2"/>
      <c r="AR325" s="2"/>
      <c r="AS325" s="2"/>
      <c r="AT325" s="2"/>
      <c r="AU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7"/>
      <c r="AO326" s="7"/>
      <c r="AP326" s="2"/>
      <c r="AQ326" s="2"/>
      <c r="AR326" s="2"/>
      <c r="AS326" s="2"/>
      <c r="AT326" s="2"/>
      <c r="AU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7"/>
      <c r="AO327" s="7"/>
      <c r="AP327" s="2"/>
      <c r="AQ327" s="2"/>
      <c r="AR327" s="2"/>
      <c r="AS327" s="2"/>
      <c r="AT327" s="2"/>
      <c r="AU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7"/>
      <c r="AO328" s="7"/>
      <c r="AP328" s="2"/>
      <c r="AQ328" s="2"/>
      <c r="AR328" s="2"/>
      <c r="AS328" s="2"/>
      <c r="AT328" s="2"/>
      <c r="AU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7"/>
      <c r="AO329" s="7"/>
      <c r="AP329" s="2"/>
      <c r="AQ329" s="2"/>
      <c r="AR329" s="2"/>
      <c r="AS329" s="2"/>
      <c r="AT329" s="2"/>
      <c r="AU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7"/>
      <c r="AO330" s="7"/>
      <c r="AP330" s="2"/>
      <c r="AQ330" s="2"/>
      <c r="AR330" s="2"/>
      <c r="AS330" s="2"/>
      <c r="AT330" s="2"/>
      <c r="AU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7"/>
      <c r="AO331" s="7"/>
      <c r="AP331" s="2"/>
      <c r="AQ331" s="2"/>
      <c r="AR331" s="2"/>
      <c r="AS331" s="2"/>
      <c r="AT331" s="2"/>
      <c r="AU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7"/>
      <c r="AO332" s="7"/>
      <c r="AP332" s="2"/>
      <c r="AQ332" s="2"/>
      <c r="AR332" s="2"/>
      <c r="AS332" s="2"/>
      <c r="AT332" s="2"/>
      <c r="AU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7"/>
      <c r="AO333" s="7"/>
      <c r="AP333" s="2"/>
      <c r="AQ333" s="2"/>
      <c r="AR333" s="2"/>
      <c r="AS333" s="2"/>
      <c r="AT333" s="2"/>
      <c r="AU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7"/>
      <c r="AO334" s="7"/>
      <c r="AP334" s="2"/>
      <c r="AQ334" s="2"/>
      <c r="AR334" s="2"/>
      <c r="AS334" s="2"/>
      <c r="AT334" s="2"/>
      <c r="AU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7"/>
      <c r="AO335" s="7"/>
      <c r="AP335" s="2"/>
      <c r="AQ335" s="2"/>
      <c r="AR335" s="2"/>
      <c r="AS335" s="2"/>
      <c r="AT335" s="2"/>
      <c r="AU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7"/>
      <c r="AO336" s="7"/>
      <c r="AP336" s="2"/>
      <c r="AQ336" s="2"/>
      <c r="AR336" s="2"/>
      <c r="AS336" s="2"/>
      <c r="AT336" s="2"/>
      <c r="AU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7"/>
      <c r="AO337" s="7"/>
      <c r="AP337" s="2"/>
      <c r="AQ337" s="2"/>
      <c r="AR337" s="2"/>
      <c r="AS337" s="2"/>
      <c r="AT337" s="2"/>
      <c r="AU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7"/>
      <c r="AO338" s="7"/>
      <c r="AP338" s="2"/>
      <c r="AQ338" s="2"/>
      <c r="AR338" s="2"/>
      <c r="AS338" s="2"/>
      <c r="AT338" s="2"/>
      <c r="AU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7"/>
      <c r="AO339" s="7"/>
      <c r="AP339" s="2"/>
      <c r="AQ339" s="2"/>
      <c r="AR339" s="2"/>
      <c r="AS339" s="2"/>
      <c r="AT339" s="2"/>
      <c r="AU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7"/>
      <c r="AO340" s="7"/>
      <c r="AP340" s="2"/>
      <c r="AQ340" s="2"/>
      <c r="AR340" s="2"/>
      <c r="AS340" s="2"/>
      <c r="AT340" s="2"/>
      <c r="AU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7"/>
      <c r="AO341" s="7"/>
      <c r="AP341" s="2"/>
      <c r="AQ341" s="2"/>
      <c r="AR341" s="2"/>
      <c r="AS341" s="2"/>
      <c r="AT341" s="2"/>
      <c r="AU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7"/>
      <c r="AO342" s="7"/>
      <c r="AP342" s="2"/>
      <c r="AQ342" s="2"/>
      <c r="AR342" s="2"/>
      <c r="AS342" s="2"/>
      <c r="AT342" s="2"/>
      <c r="AU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7"/>
      <c r="AO343" s="7"/>
      <c r="AP343" s="2"/>
      <c r="AQ343" s="2"/>
      <c r="AR343" s="2"/>
      <c r="AS343" s="2"/>
      <c r="AT343" s="2"/>
      <c r="AU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7"/>
      <c r="AO344" s="7"/>
      <c r="AP344" s="2"/>
      <c r="AQ344" s="2"/>
      <c r="AR344" s="2"/>
      <c r="AS344" s="2"/>
      <c r="AT344" s="2"/>
      <c r="AU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7"/>
      <c r="AO345" s="7"/>
      <c r="AP345" s="2"/>
      <c r="AQ345" s="2"/>
      <c r="AR345" s="2"/>
      <c r="AS345" s="2"/>
      <c r="AT345" s="2"/>
      <c r="AU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7"/>
      <c r="AO346" s="7"/>
      <c r="AP346" s="2"/>
      <c r="AQ346" s="2"/>
      <c r="AR346" s="2"/>
      <c r="AS346" s="2"/>
      <c r="AT346" s="2"/>
      <c r="AU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7"/>
      <c r="AO347" s="7"/>
      <c r="AP347" s="2"/>
      <c r="AQ347" s="2"/>
      <c r="AR347" s="2"/>
      <c r="AS347" s="2"/>
      <c r="AT347" s="2"/>
      <c r="AU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7"/>
      <c r="AO348" s="7"/>
      <c r="AP348" s="2"/>
      <c r="AQ348" s="2"/>
      <c r="AR348" s="2"/>
      <c r="AS348" s="2"/>
      <c r="AT348" s="2"/>
      <c r="AU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7"/>
      <c r="AO349" s="7"/>
      <c r="AP349" s="2"/>
      <c r="AQ349" s="2"/>
      <c r="AR349" s="2"/>
      <c r="AS349" s="2"/>
      <c r="AT349" s="2"/>
      <c r="AU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7"/>
      <c r="AO350" s="7"/>
      <c r="AP350" s="2"/>
      <c r="AQ350" s="2"/>
      <c r="AR350" s="2"/>
      <c r="AS350" s="2"/>
      <c r="AT350" s="2"/>
      <c r="AU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7"/>
      <c r="AO351" s="7"/>
      <c r="AP351" s="2"/>
      <c r="AQ351" s="2"/>
      <c r="AR351" s="2"/>
      <c r="AS351" s="2"/>
      <c r="AT351" s="2"/>
      <c r="AU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7"/>
      <c r="AO352" s="7"/>
      <c r="AP352" s="2"/>
      <c r="AQ352" s="2"/>
      <c r="AR352" s="2"/>
      <c r="AS352" s="2"/>
      <c r="AT352" s="2"/>
      <c r="AU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7"/>
      <c r="AO353" s="7"/>
      <c r="AP353" s="2"/>
      <c r="AQ353" s="2"/>
      <c r="AR353" s="2"/>
      <c r="AS353" s="2"/>
      <c r="AT353" s="2"/>
      <c r="AU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7"/>
      <c r="AO354" s="7"/>
      <c r="AP354" s="2"/>
      <c r="AQ354" s="2"/>
      <c r="AR354" s="2"/>
      <c r="AS354" s="2"/>
      <c r="AT354" s="2"/>
      <c r="AU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7"/>
      <c r="AO355" s="7"/>
      <c r="AP355" s="2"/>
      <c r="AQ355" s="2"/>
      <c r="AR355" s="2"/>
      <c r="AS355" s="2"/>
      <c r="AT355" s="2"/>
      <c r="AU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7"/>
      <c r="AO356" s="7"/>
      <c r="AP356" s="2"/>
      <c r="AQ356" s="2"/>
      <c r="AR356" s="2"/>
      <c r="AS356" s="2"/>
      <c r="AT356" s="2"/>
      <c r="AU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7"/>
      <c r="AO357" s="7"/>
      <c r="AP357" s="2"/>
      <c r="AQ357" s="2"/>
      <c r="AR357" s="2"/>
      <c r="AS357" s="2"/>
      <c r="AT357" s="2"/>
      <c r="AU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7"/>
      <c r="AO358" s="7"/>
      <c r="AP358" s="2"/>
      <c r="AQ358" s="2"/>
      <c r="AR358" s="2"/>
      <c r="AS358" s="2"/>
      <c r="AT358" s="2"/>
      <c r="AU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7"/>
      <c r="AO359" s="7"/>
      <c r="AP359" s="2"/>
      <c r="AQ359" s="2"/>
      <c r="AR359" s="2"/>
      <c r="AS359" s="2"/>
      <c r="AT359" s="2"/>
      <c r="AU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7"/>
      <c r="AO360" s="7"/>
      <c r="AP360" s="2"/>
      <c r="AQ360" s="2"/>
      <c r="AR360" s="2"/>
      <c r="AS360" s="2"/>
      <c r="AT360" s="2"/>
      <c r="AU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7"/>
      <c r="AO361" s="7"/>
      <c r="AP361" s="2"/>
      <c r="AQ361" s="2"/>
      <c r="AR361" s="2"/>
      <c r="AS361" s="2"/>
      <c r="AT361" s="2"/>
      <c r="AU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7"/>
      <c r="AO362" s="7"/>
      <c r="AP362" s="2"/>
      <c r="AQ362" s="2"/>
      <c r="AR362" s="2"/>
      <c r="AS362" s="2"/>
      <c r="AT362" s="2"/>
      <c r="AU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7"/>
      <c r="AO363" s="7"/>
      <c r="AP363" s="2"/>
      <c r="AQ363" s="2"/>
      <c r="AR363" s="2"/>
      <c r="AS363" s="2"/>
      <c r="AT363" s="2"/>
      <c r="AU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7"/>
      <c r="AO364" s="7"/>
      <c r="AP364" s="2"/>
      <c r="AQ364" s="2"/>
      <c r="AR364" s="2"/>
      <c r="AS364" s="2"/>
      <c r="AT364" s="2"/>
      <c r="AU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7"/>
      <c r="AO365" s="7"/>
      <c r="AP365" s="2"/>
      <c r="AQ365" s="2"/>
      <c r="AR365" s="2"/>
      <c r="AS365" s="2"/>
      <c r="AT365" s="2"/>
      <c r="AU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7"/>
      <c r="AO366" s="7"/>
      <c r="AP366" s="2"/>
      <c r="AQ366" s="2"/>
      <c r="AR366" s="2"/>
      <c r="AS366" s="2"/>
      <c r="AT366" s="2"/>
      <c r="AU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7"/>
      <c r="AO367" s="7"/>
      <c r="AP367" s="2"/>
      <c r="AQ367" s="2"/>
      <c r="AR367" s="2"/>
      <c r="AS367" s="2"/>
      <c r="AT367" s="2"/>
      <c r="AU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7"/>
      <c r="AO368" s="7"/>
      <c r="AP368" s="2"/>
      <c r="AQ368" s="2"/>
      <c r="AR368" s="2"/>
      <c r="AS368" s="2"/>
      <c r="AT368" s="2"/>
      <c r="AU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7"/>
      <c r="AO369" s="7"/>
      <c r="AP369" s="2"/>
      <c r="AQ369" s="2"/>
      <c r="AR369" s="2"/>
      <c r="AS369" s="2"/>
      <c r="AT369" s="2"/>
      <c r="AU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7"/>
      <c r="AO370" s="7"/>
      <c r="AP370" s="2"/>
      <c r="AQ370" s="2"/>
      <c r="AR370" s="2"/>
      <c r="AS370" s="2"/>
      <c r="AT370" s="2"/>
      <c r="AU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7"/>
      <c r="AO371" s="7"/>
      <c r="AP371" s="2"/>
      <c r="AQ371" s="2"/>
      <c r="AR371" s="2"/>
      <c r="AS371" s="2"/>
      <c r="AT371" s="2"/>
      <c r="AU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7"/>
      <c r="AO372" s="7"/>
      <c r="AP372" s="2"/>
      <c r="AQ372" s="2"/>
      <c r="AR372" s="2"/>
      <c r="AS372" s="2"/>
      <c r="AT372" s="2"/>
      <c r="AU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7"/>
      <c r="AO373" s="7"/>
      <c r="AP373" s="2"/>
      <c r="AQ373" s="2"/>
      <c r="AR373" s="2"/>
      <c r="AS373" s="2"/>
      <c r="AT373" s="2"/>
      <c r="AU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7"/>
      <c r="AO374" s="7"/>
      <c r="AP374" s="2"/>
      <c r="AQ374" s="2"/>
      <c r="AR374" s="2"/>
      <c r="AS374" s="2"/>
      <c r="AT374" s="2"/>
      <c r="AU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7"/>
      <c r="AO375" s="7"/>
      <c r="AP375" s="2"/>
      <c r="AQ375" s="2"/>
      <c r="AR375" s="2"/>
      <c r="AS375" s="2"/>
      <c r="AT375" s="2"/>
      <c r="AU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7"/>
      <c r="AO376" s="7"/>
      <c r="AP376" s="2"/>
      <c r="AQ376" s="2"/>
      <c r="AR376" s="2"/>
      <c r="AS376" s="2"/>
      <c r="AT376" s="2"/>
      <c r="AU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7"/>
      <c r="AO377" s="7"/>
      <c r="AP377" s="2"/>
      <c r="AQ377" s="2"/>
      <c r="AR377" s="2"/>
      <c r="AS377" s="2"/>
      <c r="AT377" s="2"/>
      <c r="AU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7"/>
      <c r="AO378" s="7"/>
      <c r="AP378" s="2"/>
      <c r="AQ378" s="2"/>
      <c r="AR378" s="2"/>
      <c r="AS378" s="2"/>
      <c r="AT378" s="2"/>
      <c r="AU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7"/>
      <c r="AO379" s="7"/>
      <c r="AP379" s="2"/>
      <c r="AQ379" s="2"/>
      <c r="AR379" s="2"/>
      <c r="AS379" s="2"/>
      <c r="AT379" s="2"/>
      <c r="AU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7"/>
      <c r="AO380" s="7"/>
      <c r="AP380" s="2"/>
      <c r="AQ380" s="2"/>
      <c r="AR380" s="2"/>
      <c r="AS380" s="2"/>
      <c r="AT380" s="2"/>
      <c r="AU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7"/>
      <c r="AO381" s="7"/>
      <c r="AP381" s="2"/>
      <c r="AQ381" s="2"/>
      <c r="AR381" s="2"/>
      <c r="AS381" s="2"/>
      <c r="AT381" s="2"/>
      <c r="AU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7"/>
      <c r="AO382" s="7"/>
      <c r="AP382" s="2"/>
      <c r="AQ382" s="2"/>
      <c r="AR382" s="2"/>
      <c r="AS382" s="2"/>
      <c r="AT382" s="2"/>
      <c r="AU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7"/>
      <c r="AO383" s="7"/>
      <c r="AP383" s="2"/>
      <c r="AQ383" s="2"/>
      <c r="AR383" s="2"/>
      <c r="AS383" s="2"/>
      <c r="AT383" s="2"/>
      <c r="AU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7"/>
      <c r="AO384" s="7"/>
      <c r="AP384" s="2"/>
      <c r="AQ384" s="2"/>
      <c r="AR384" s="2"/>
      <c r="AS384" s="2"/>
      <c r="AT384" s="2"/>
      <c r="AU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7"/>
      <c r="AO385" s="7"/>
      <c r="AP385" s="2"/>
      <c r="AQ385" s="2"/>
      <c r="AR385" s="2"/>
      <c r="AS385" s="2"/>
      <c r="AT385" s="2"/>
      <c r="AU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7"/>
      <c r="AO386" s="7"/>
      <c r="AP386" s="2"/>
      <c r="AQ386" s="2"/>
      <c r="AR386" s="2"/>
      <c r="AS386" s="2"/>
      <c r="AT386" s="2"/>
      <c r="AU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7"/>
      <c r="AO387" s="7"/>
      <c r="AP387" s="2"/>
      <c r="AQ387" s="2"/>
      <c r="AR387" s="2"/>
      <c r="AS387" s="2"/>
      <c r="AT387" s="2"/>
      <c r="AU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7"/>
      <c r="AO388" s="7"/>
      <c r="AP388" s="2"/>
      <c r="AQ388" s="2"/>
      <c r="AR388" s="2"/>
      <c r="AS388" s="2"/>
      <c r="AT388" s="2"/>
      <c r="AU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7"/>
      <c r="AO389" s="7"/>
      <c r="AP389" s="2"/>
      <c r="AQ389" s="2"/>
      <c r="AR389" s="2"/>
      <c r="AS389" s="2"/>
      <c r="AT389" s="2"/>
      <c r="AU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7"/>
      <c r="AO390" s="7"/>
      <c r="AP390" s="2"/>
      <c r="AQ390" s="2"/>
      <c r="AR390" s="2"/>
      <c r="AS390" s="2"/>
      <c r="AT390" s="2"/>
      <c r="AU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7"/>
      <c r="AO391" s="7"/>
      <c r="AP391" s="2"/>
      <c r="AQ391" s="2"/>
      <c r="AR391" s="2"/>
      <c r="AS391" s="2"/>
      <c r="AT391" s="2"/>
      <c r="AU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7"/>
      <c r="AO392" s="7"/>
      <c r="AP392" s="2"/>
      <c r="AQ392" s="2"/>
      <c r="AR392" s="2"/>
      <c r="AS392" s="2"/>
      <c r="AT392" s="2"/>
      <c r="AU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7"/>
      <c r="AO393" s="7"/>
      <c r="AP393" s="2"/>
      <c r="AQ393" s="2"/>
      <c r="AR393" s="2"/>
      <c r="AS393" s="2"/>
      <c r="AT393" s="2"/>
      <c r="AU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7"/>
      <c r="AO394" s="7"/>
      <c r="AP394" s="2"/>
      <c r="AQ394" s="2"/>
      <c r="AR394" s="2"/>
      <c r="AS394" s="2"/>
      <c r="AT394" s="2"/>
      <c r="AU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7"/>
      <c r="AO395" s="7"/>
      <c r="AP395" s="2"/>
      <c r="AQ395" s="2"/>
      <c r="AR395" s="2"/>
      <c r="AS395" s="2"/>
      <c r="AT395" s="2"/>
      <c r="AU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7"/>
      <c r="AO396" s="7"/>
      <c r="AP396" s="2"/>
      <c r="AQ396" s="2"/>
      <c r="AR396" s="2"/>
      <c r="AS396" s="2"/>
      <c r="AT396" s="2"/>
      <c r="AU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7"/>
      <c r="AO397" s="7"/>
      <c r="AP397" s="2"/>
      <c r="AQ397" s="2"/>
      <c r="AR397" s="2"/>
      <c r="AS397" s="2"/>
      <c r="AT397" s="2"/>
      <c r="AU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7"/>
      <c r="AO398" s="7"/>
      <c r="AP398" s="2"/>
      <c r="AQ398" s="2"/>
      <c r="AR398" s="2"/>
      <c r="AS398" s="2"/>
      <c r="AT398" s="2"/>
      <c r="AU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7"/>
      <c r="AO399" s="7"/>
      <c r="AP399" s="2"/>
      <c r="AQ399" s="2"/>
      <c r="AR399" s="2"/>
      <c r="AS399" s="2"/>
      <c r="AT399" s="2"/>
      <c r="AU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7"/>
      <c r="AO400" s="7"/>
      <c r="AP400" s="2"/>
      <c r="AQ400" s="2"/>
      <c r="AR400" s="2"/>
      <c r="AS400" s="2"/>
      <c r="AT400" s="2"/>
      <c r="AU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7"/>
      <c r="AO401" s="7"/>
      <c r="AP401" s="2"/>
      <c r="AQ401" s="2"/>
      <c r="AR401" s="2"/>
      <c r="AS401" s="2"/>
      <c r="AT401" s="2"/>
      <c r="AU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7"/>
      <c r="AO402" s="7"/>
      <c r="AP402" s="2"/>
      <c r="AQ402" s="2"/>
      <c r="AR402" s="2"/>
      <c r="AS402" s="2"/>
      <c r="AT402" s="2"/>
      <c r="AU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7"/>
      <c r="AO403" s="7"/>
      <c r="AP403" s="2"/>
      <c r="AQ403" s="2"/>
      <c r="AR403" s="2"/>
      <c r="AS403" s="2"/>
      <c r="AT403" s="2"/>
      <c r="AU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7"/>
      <c r="AO404" s="7"/>
      <c r="AP404" s="2"/>
      <c r="AQ404" s="2"/>
      <c r="AR404" s="2"/>
      <c r="AS404" s="2"/>
      <c r="AT404" s="2"/>
      <c r="AU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7"/>
      <c r="AO405" s="7"/>
      <c r="AP405" s="2"/>
      <c r="AQ405" s="2"/>
      <c r="AR405" s="2"/>
      <c r="AS405" s="2"/>
      <c r="AT405" s="2"/>
      <c r="AU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7"/>
      <c r="AO406" s="7"/>
      <c r="AP406" s="2"/>
      <c r="AQ406" s="2"/>
      <c r="AR406" s="2"/>
      <c r="AS406" s="2"/>
      <c r="AT406" s="2"/>
      <c r="AU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7"/>
      <c r="AO407" s="7"/>
      <c r="AP407" s="2"/>
      <c r="AQ407" s="2"/>
      <c r="AR407" s="2"/>
      <c r="AS407" s="2"/>
      <c r="AT407" s="2"/>
      <c r="AU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7"/>
      <c r="AO408" s="7"/>
      <c r="AP408" s="2"/>
      <c r="AQ408" s="2"/>
      <c r="AR408" s="2"/>
      <c r="AS408" s="2"/>
      <c r="AT408" s="2"/>
      <c r="AU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7"/>
      <c r="AO409" s="7"/>
      <c r="AP409" s="2"/>
      <c r="AQ409" s="2"/>
      <c r="AR409" s="2"/>
      <c r="AS409" s="2"/>
      <c r="AT409" s="2"/>
      <c r="AU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7"/>
      <c r="AO410" s="7"/>
      <c r="AP410" s="2"/>
      <c r="AQ410" s="2"/>
      <c r="AR410" s="2"/>
      <c r="AS410" s="2"/>
      <c r="AT410" s="2"/>
      <c r="AU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7"/>
      <c r="AO411" s="7"/>
      <c r="AP411" s="2"/>
      <c r="AQ411" s="2"/>
      <c r="AR411" s="2"/>
      <c r="AS411" s="2"/>
      <c r="AT411" s="2"/>
      <c r="AU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7"/>
      <c r="AO412" s="7"/>
      <c r="AP412" s="2"/>
      <c r="AQ412" s="2"/>
      <c r="AR412" s="2"/>
      <c r="AS412" s="2"/>
      <c r="AT412" s="2"/>
      <c r="AU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7"/>
      <c r="AO413" s="7"/>
      <c r="AP413" s="2"/>
      <c r="AQ413" s="2"/>
      <c r="AR413" s="2"/>
      <c r="AS413" s="2"/>
      <c r="AT413" s="2"/>
      <c r="AU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7"/>
      <c r="AO414" s="7"/>
      <c r="AP414" s="2"/>
      <c r="AQ414" s="2"/>
      <c r="AR414" s="2"/>
      <c r="AS414" s="2"/>
      <c r="AT414" s="2"/>
      <c r="AU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7"/>
      <c r="AO415" s="7"/>
      <c r="AP415" s="2"/>
      <c r="AQ415" s="2"/>
      <c r="AR415" s="2"/>
      <c r="AS415" s="2"/>
      <c r="AT415" s="2"/>
      <c r="AU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7"/>
      <c r="AO416" s="7"/>
      <c r="AP416" s="2"/>
      <c r="AQ416" s="2"/>
      <c r="AR416" s="2"/>
      <c r="AS416" s="2"/>
      <c r="AT416" s="2"/>
      <c r="AU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7"/>
      <c r="AO417" s="7"/>
      <c r="AP417" s="2"/>
      <c r="AQ417" s="2"/>
      <c r="AR417" s="2"/>
      <c r="AS417" s="2"/>
      <c r="AT417" s="2"/>
      <c r="AU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7"/>
      <c r="AO418" s="7"/>
      <c r="AP418" s="2"/>
      <c r="AQ418" s="2"/>
      <c r="AR418" s="2"/>
      <c r="AS418" s="2"/>
      <c r="AT418" s="2"/>
      <c r="AU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7"/>
      <c r="AO419" s="7"/>
      <c r="AP419" s="2"/>
      <c r="AQ419" s="2"/>
      <c r="AR419" s="2"/>
      <c r="AS419" s="2"/>
      <c r="AT419" s="2"/>
      <c r="AU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7"/>
      <c r="AO420" s="7"/>
      <c r="AP420" s="2"/>
      <c r="AQ420" s="2"/>
      <c r="AR420" s="2"/>
      <c r="AS420" s="2"/>
      <c r="AT420" s="2"/>
      <c r="AU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7"/>
      <c r="AO421" s="7"/>
      <c r="AP421" s="2"/>
      <c r="AQ421" s="2"/>
      <c r="AR421" s="2"/>
      <c r="AS421" s="2"/>
      <c r="AT421" s="2"/>
      <c r="AU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7"/>
      <c r="AO422" s="7"/>
      <c r="AP422" s="2"/>
      <c r="AQ422" s="2"/>
      <c r="AR422" s="2"/>
      <c r="AS422" s="2"/>
      <c r="AT422" s="2"/>
      <c r="AU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7"/>
      <c r="AO423" s="7"/>
      <c r="AP423" s="2"/>
      <c r="AQ423" s="2"/>
      <c r="AR423" s="2"/>
      <c r="AS423" s="2"/>
      <c r="AT423" s="2"/>
      <c r="AU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7"/>
      <c r="AO424" s="7"/>
      <c r="AP424" s="2"/>
      <c r="AQ424" s="2"/>
      <c r="AR424" s="2"/>
      <c r="AS424" s="2"/>
      <c r="AT424" s="2"/>
      <c r="AU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7"/>
      <c r="AO425" s="7"/>
      <c r="AP425" s="2"/>
      <c r="AQ425" s="2"/>
      <c r="AR425" s="2"/>
      <c r="AS425" s="2"/>
      <c r="AT425" s="2"/>
      <c r="AU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7"/>
      <c r="AO426" s="7"/>
      <c r="AP426" s="2"/>
      <c r="AQ426" s="2"/>
      <c r="AR426" s="2"/>
      <c r="AS426" s="2"/>
      <c r="AT426" s="2"/>
      <c r="AU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7"/>
      <c r="AO427" s="7"/>
      <c r="AP427" s="2"/>
      <c r="AQ427" s="2"/>
      <c r="AR427" s="2"/>
      <c r="AS427" s="2"/>
      <c r="AT427" s="2"/>
      <c r="AU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7"/>
      <c r="AO428" s="7"/>
      <c r="AP428" s="2"/>
      <c r="AQ428" s="2"/>
      <c r="AR428" s="2"/>
      <c r="AS428" s="2"/>
      <c r="AT428" s="2"/>
      <c r="AU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7"/>
      <c r="AO429" s="7"/>
      <c r="AP429" s="2"/>
      <c r="AQ429" s="2"/>
      <c r="AR429" s="2"/>
      <c r="AS429" s="2"/>
      <c r="AT429" s="2"/>
      <c r="AU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7"/>
      <c r="AO430" s="7"/>
      <c r="AP430" s="2"/>
      <c r="AQ430" s="2"/>
      <c r="AR430" s="2"/>
      <c r="AS430" s="2"/>
      <c r="AT430" s="2"/>
      <c r="AU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7"/>
      <c r="AO431" s="7"/>
      <c r="AP431" s="2"/>
      <c r="AQ431" s="2"/>
      <c r="AR431" s="2"/>
      <c r="AS431" s="2"/>
      <c r="AT431" s="2"/>
      <c r="AU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7"/>
      <c r="AO432" s="7"/>
      <c r="AP432" s="2"/>
      <c r="AQ432" s="2"/>
      <c r="AR432" s="2"/>
      <c r="AS432" s="2"/>
      <c r="AT432" s="2"/>
      <c r="AU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7"/>
      <c r="AO433" s="7"/>
      <c r="AP433" s="2"/>
      <c r="AQ433" s="2"/>
      <c r="AR433" s="2"/>
      <c r="AS433" s="2"/>
      <c r="AT433" s="2"/>
      <c r="AU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7"/>
      <c r="AO434" s="7"/>
      <c r="AP434" s="2"/>
      <c r="AQ434" s="2"/>
      <c r="AR434" s="2"/>
      <c r="AS434" s="2"/>
      <c r="AT434" s="2"/>
      <c r="AU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7"/>
      <c r="AO435" s="7"/>
      <c r="AP435" s="2"/>
      <c r="AQ435" s="2"/>
      <c r="AR435" s="2"/>
      <c r="AS435" s="2"/>
      <c r="AT435" s="2"/>
      <c r="AU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7"/>
      <c r="AO436" s="7"/>
      <c r="AP436" s="2"/>
      <c r="AQ436" s="2"/>
      <c r="AR436" s="2"/>
      <c r="AS436" s="2"/>
      <c r="AT436" s="2"/>
      <c r="AU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7"/>
      <c r="AO437" s="7"/>
      <c r="AP437" s="2"/>
      <c r="AQ437" s="2"/>
      <c r="AR437" s="2"/>
      <c r="AS437" s="2"/>
      <c r="AT437" s="2"/>
      <c r="AU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7"/>
      <c r="AO438" s="7"/>
      <c r="AP438" s="2"/>
      <c r="AQ438" s="2"/>
      <c r="AR438" s="2"/>
      <c r="AS438" s="2"/>
      <c r="AT438" s="2"/>
      <c r="AU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7"/>
      <c r="AO439" s="7"/>
      <c r="AP439" s="2"/>
      <c r="AQ439" s="2"/>
      <c r="AR439" s="2"/>
      <c r="AS439" s="2"/>
      <c r="AT439" s="2"/>
      <c r="AU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7"/>
      <c r="AO440" s="7"/>
      <c r="AP440" s="2"/>
      <c r="AQ440" s="2"/>
      <c r="AR440" s="2"/>
      <c r="AS440" s="2"/>
      <c r="AT440" s="2"/>
      <c r="AU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7"/>
      <c r="AO441" s="7"/>
      <c r="AP441" s="2"/>
      <c r="AQ441" s="2"/>
      <c r="AR441" s="2"/>
      <c r="AS441" s="2"/>
      <c r="AT441" s="2"/>
      <c r="AU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7"/>
      <c r="AO442" s="7"/>
      <c r="AP442" s="2"/>
      <c r="AQ442" s="2"/>
      <c r="AR442" s="2"/>
      <c r="AS442" s="2"/>
      <c r="AT442" s="2"/>
      <c r="AU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7"/>
      <c r="AO443" s="7"/>
      <c r="AP443" s="2"/>
      <c r="AQ443" s="2"/>
      <c r="AR443" s="2"/>
      <c r="AS443" s="2"/>
      <c r="AT443" s="2"/>
      <c r="AU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7"/>
      <c r="AO444" s="7"/>
      <c r="AP444" s="2"/>
      <c r="AQ444" s="2"/>
      <c r="AR444" s="2"/>
      <c r="AS444" s="2"/>
      <c r="AT444" s="2"/>
      <c r="AU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7"/>
      <c r="AO445" s="7"/>
      <c r="AP445" s="2"/>
      <c r="AQ445" s="2"/>
      <c r="AR445" s="2"/>
      <c r="AS445" s="2"/>
      <c r="AT445" s="2"/>
      <c r="AU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7"/>
      <c r="AO446" s="7"/>
      <c r="AP446" s="2"/>
      <c r="AQ446" s="2"/>
      <c r="AR446" s="2"/>
      <c r="AS446" s="2"/>
      <c r="AT446" s="2"/>
      <c r="AU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7"/>
      <c r="AO447" s="7"/>
      <c r="AP447" s="2"/>
      <c r="AQ447" s="2"/>
      <c r="AR447" s="2"/>
      <c r="AS447" s="2"/>
      <c r="AT447" s="2"/>
      <c r="AU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7"/>
      <c r="AO448" s="7"/>
      <c r="AP448" s="2"/>
      <c r="AQ448" s="2"/>
      <c r="AR448" s="2"/>
      <c r="AS448" s="2"/>
      <c r="AT448" s="2"/>
      <c r="AU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7"/>
      <c r="AO449" s="7"/>
      <c r="AP449" s="2"/>
      <c r="AQ449" s="2"/>
      <c r="AR449" s="2"/>
      <c r="AS449" s="2"/>
      <c r="AT449" s="2"/>
      <c r="AU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7"/>
      <c r="AO450" s="7"/>
      <c r="AP450" s="2"/>
      <c r="AQ450" s="2"/>
      <c r="AR450" s="2"/>
      <c r="AS450" s="2"/>
      <c r="AT450" s="2"/>
      <c r="AU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7"/>
      <c r="AO451" s="7"/>
      <c r="AP451" s="2"/>
      <c r="AQ451" s="2"/>
      <c r="AR451" s="2"/>
      <c r="AS451" s="2"/>
      <c r="AT451" s="2"/>
      <c r="AU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7"/>
      <c r="AO452" s="7"/>
      <c r="AP452" s="2"/>
      <c r="AQ452" s="2"/>
      <c r="AR452" s="2"/>
      <c r="AS452" s="2"/>
      <c r="AT452" s="2"/>
      <c r="AU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7"/>
      <c r="AO453" s="7"/>
      <c r="AP453" s="2"/>
      <c r="AQ453" s="2"/>
      <c r="AR453" s="2"/>
      <c r="AS453" s="2"/>
      <c r="AT453" s="2"/>
      <c r="AU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7"/>
      <c r="AO454" s="7"/>
      <c r="AP454" s="2"/>
      <c r="AQ454" s="2"/>
      <c r="AR454" s="2"/>
      <c r="AS454" s="2"/>
      <c r="AT454" s="2"/>
      <c r="AU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7"/>
      <c r="AO455" s="7"/>
      <c r="AP455" s="2"/>
      <c r="AQ455" s="2"/>
      <c r="AR455" s="2"/>
      <c r="AS455" s="2"/>
      <c r="AT455" s="2"/>
      <c r="AU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7"/>
      <c r="AO456" s="7"/>
      <c r="AP456" s="2"/>
      <c r="AQ456" s="2"/>
      <c r="AR456" s="2"/>
      <c r="AS456" s="2"/>
      <c r="AT456" s="2"/>
      <c r="AU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7"/>
      <c r="AO457" s="7"/>
      <c r="AP457" s="2"/>
      <c r="AQ457" s="2"/>
      <c r="AR457" s="2"/>
      <c r="AS457" s="2"/>
      <c r="AT457" s="2"/>
      <c r="AU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7"/>
      <c r="AO458" s="7"/>
      <c r="AP458" s="2"/>
      <c r="AQ458" s="2"/>
      <c r="AR458" s="2"/>
      <c r="AS458" s="2"/>
      <c r="AT458" s="2"/>
      <c r="AU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7"/>
      <c r="AO459" s="7"/>
      <c r="AP459" s="2"/>
      <c r="AQ459" s="2"/>
      <c r="AR459" s="2"/>
      <c r="AS459" s="2"/>
      <c r="AT459" s="2"/>
      <c r="AU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7"/>
      <c r="AO460" s="7"/>
      <c r="AP460" s="2"/>
      <c r="AQ460" s="2"/>
      <c r="AR460" s="2"/>
      <c r="AS460" s="2"/>
      <c r="AT460" s="2"/>
      <c r="AU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7"/>
      <c r="AO461" s="7"/>
      <c r="AP461" s="2"/>
      <c r="AQ461" s="2"/>
      <c r="AR461" s="2"/>
      <c r="AS461" s="2"/>
      <c r="AT461" s="2"/>
      <c r="AU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7"/>
      <c r="AO462" s="7"/>
      <c r="AP462" s="2"/>
      <c r="AQ462" s="2"/>
      <c r="AR462" s="2"/>
      <c r="AS462" s="2"/>
      <c r="AT462" s="2"/>
      <c r="AU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7"/>
      <c r="AO463" s="7"/>
      <c r="AP463" s="2"/>
      <c r="AQ463" s="2"/>
      <c r="AR463" s="2"/>
      <c r="AS463" s="2"/>
      <c r="AT463" s="2"/>
      <c r="AU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7"/>
      <c r="AO464" s="7"/>
      <c r="AP464" s="2"/>
      <c r="AQ464" s="2"/>
      <c r="AR464" s="2"/>
      <c r="AS464" s="2"/>
      <c r="AT464" s="2"/>
      <c r="AU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7"/>
      <c r="AO465" s="7"/>
      <c r="AP465" s="2"/>
      <c r="AQ465" s="2"/>
      <c r="AR465" s="2"/>
      <c r="AS465" s="2"/>
      <c r="AT465" s="2"/>
      <c r="AU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7"/>
      <c r="AO466" s="7"/>
      <c r="AP466" s="2"/>
      <c r="AQ466" s="2"/>
      <c r="AR466" s="2"/>
      <c r="AS466" s="2"/>
      <c r="AT466" s="2"/>
      <c r="AU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7"/>
      <c r="AO467" s="7"/>
      <c r="AP467" s="2"/>
      <c r="AQ467" s="2"/>
      <c r="AR467" s="2"/>
      <c r="AS467" s="2"/>
      <c r="AT467" s="2"/>
      <c r="AU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7"/>
      <c r="AO468" s="7"/>
      <c r="AP468" s="2"/>
      <c r="AQ468" s="2"/>
      <c r="AR468" s="2"/>
      <c r="AS468" s="2"/>
      <c r="AT468" s="2"/>
      <c r="AU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7"/>
      <c r="AO469" s="7"/>
      <c r="AP469" s="2"/>
      <c r="AQ469" s="2"/>
      <c r="AR469" s="2"/>
      <c r="AS469" s="2"/>
      <c r="AT469" s="2"/>
      <c r="AU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7"/>
      <c r="AO470" s="7"/>
      <c r="AP470" s="2"/>
      <c r="AQ470" s="2"/>
      <c r="AR470" s="2"/>
      <c r="AS470" s="2"/>
      <c r="AT470" s="2"/>
      <c r="AU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7"/>
      <c r="AO471" s="7"/>
      <c r="AP471" s="2"/>
      <c r="AQ471" s="2"/>
      <c r="AR471" s="2"/>
      <c r="AS471" s="2"/>
      <c r="AT471" s="2"/>
      <c r="AU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7"/>
      <c r="AO472" s="7"/>
      <c r="AP472" s="2"/>
      <c r="AQ472" s="2"/>
      <c r="AR472" s="2"/>
      <c r="AS472" s="2"/>
      <c r="AT472" s="2"/>
      <c r="AU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7"/>
      <c r="AO473" s="7"/>
      <c r="AP473" s="2"/>
      <c r="AQ473" s="2"/>
      <c r="AR473" s="2"/>
      <c r="AS473" s="2"/>
      <c r="AT473" s="2"/>
      <c r="AU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7"/>
      <c r="AO474" s="7"/>
      <c r="AP474" s="2"/>
      <c r="AQ474" s="2"/>
      <c r="AR474" s="2"/>
      <c r="AS474" s="2"/>
      <c r="AT474" s="2"/>
      <c r="AU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7"/>
      <c r="AO475" s="7"/>
      <c r="AP475" s="2"/>
      <c r="AQ475" s="2"/>
      <c r="AR475" s="2"/>
      <c r="AS475" s="2"/>
      <c r="AT475" s="2"/>
      <c r="AU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7"/>
      <c r="AO476" s="7"/>
      <c r="AP476" s="2"/>
      <c r="AQ476" s="2"/>
      <c r="AR476" s="2"/>
      <c r="AS476" s="2"/>
      <c r="AT476" s="2"/>
      <c r="AU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7"/>
      <c r="AO477" s="7"/>
      <c r="AP477" s="2"/>
      <c r="AQ477" s="2"/>
      <c r="AR477" s="2"/>
      <c r="AS477" s="2"/>
      <c r="AT477" s="2"/>
      <c r="AU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7"/>
      <c r="AO478" s="7"/>
      <c r="AP478" s="2"/>
      <c r="AQ478" s="2"/>
      <c r="AR478" s="2"/>
      <c r="AS478" s="2"/>
      <c r="AT478" s="2"/>
      <c r="AU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7"/>
      <c r="AO479" s="7"/>
      <c r="AP479" s="2"/>
      <c r="AQ479" s="2"/>
      <c r="AR479" s="2"/>
      <c r="AS479" s="2"/>
      <c r="AT479" s="2"/>
      <c r="AU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7"/>
      <c r="AO480" s="7"/>
      <c r="AP480" s="2"/>
      <c r="AQ480" s="2"/>
      <c r="AR480" s="2"/>
      <c r="AS480" s="2"/>
      <c r="AT480" s="2"/>
      <c r="AU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7"/>
      <c r="AO481" s="7"/>
      <c r="AP481" s="2"/>
      <c r="AQ481" s="2"/>
      <c r="AR481" s="2"/>
      <c r="AS481" s="2"/>
      <c r="AT481" s="2"/>
      <c r="AU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7"/>
      <c r="AO482" s="7"/>
      <c r="AP482" s="2"/>
      <c r="AQ482" s="2"/>
      <c r="AR482" s="2"/>
      <c r="AS482" s="2"/>
      <c r="AT482" s="2"/>
      <c r="AU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7"/>
      <c r="AO483" s="7"/>
      <c r="AP483" s="2"/>
      <c r="AQ483" s="2"/>
      <c r="AR483" s="2"/>
      <c r="AS483" s="2"/>
      <c r="AT483" s="2"/>
      <c r="AU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7"/>
      <c r="AO484" s="7"/>
      <c r="AP484" s="2"/>
      <c r="AQ484" s="2"/>
      <c r="AR484" s="2"/>
      <c r="AS484" s="2"/>
      <c r="AT484" s="2"/>
      <c r="AU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7"/>
      <c r="AO485" s="7"/>
      <c r="AP485" s="2"/>
      <c r="AQ485" s="2"/>
      <c r="AR485" s="2"/>
      <c r="AS485" s="2"/>
      <c r="AT485" s="2"/>
      <c r="AU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7"/>
      <c r="AO486" s="7"/>
      <c r="AP486" s="2"/>
      <c r="AQ486" s="2"/>
      <c r="AR486" s="2"/>
      <c r="AS486" s="2"/>
      <c r="AT486" s="2"/>
      <c r="AU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7"/>
      <c r="AO487" s="7"/>
      <c r="AP487" s="2"/>
      <c r="AQ487" s="2"/>
      <c r="AR487" s="2"/>
      <c r="AS487" s="2"/>
      <c r="AT487" s="2"/>
      <c r="AU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7"/>
      <c r="AO488" s="7"/>
      <c r="AP488" s="2"/>
      <c r="AQ488" s="2"/>
      <c r="AR488" s="2"/>
      <c r="AS488" s="2"/>
      <c r="AT488" s="2"/>
      <c r="AU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7"/>
      <c r="AO489" s="7"/>
      <c r="AP489" s="2"/>
      <c r="AQ489" s="2"/>
      <c r="AR489" s="2"/>
      <c r="AS489" s="2"/>
      <c r="AT489" s="2"/>
      <c r="AU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7"/>
      <c r="AO490" s="7"/>
      <c r="AP490" s="2"/>
      <c r="AQ490" s="2"/>
      <c r="AR490" s="2"/>
      <c r="AS490" s="2"/>
      <c r="AT490" s="2"/>
      <c r="AU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7"/>
      <c r="AO491" s="7"/>
      <c r="AP491" s="2"/>
      <c r="AQ491" s="2"/>
      <c r="AR491" s="2"/>
      <c r="AS491" s="2"/>
      <c r="AT491" s="2"/>
      <c r="AU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7"/>
      <c r="AO492" s="7"/>
      <c r="AP492" s="2"/>
      <c r="AQ492" s="2"/>
      <c r="AR492" s="2"/>
      <c r="AS492" s="2"/>
      <c r="AT492" s="2"/>
      <c r="AU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7"/>
      <c r="AO493" s="7"/>
      <c r="AP493" s="2"/>
      <c r="AQ493" s="2"/>
      <c r="AR493" s="2"/>
      <c r="AS493" s="2"/>
      <c r="AT493" s="2"/>
      <c r="AU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7"/>
      <c r="AO494" s="7"/>
      <c r="AP494" s="2"/>
      <c r="AQ494" s="2"/>
      <c r="AR494" s="2"/>
      <c r="AS494" s="2"/>
      <c r="AT494" s="2"/>
      <c r="AU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7"/>
      <c r="AO495" s="7"/>
      <c r="AP495" s="2"/>
      <c r="AQ495" s="2"/>
      <c r="AR495" s="2"/>
      <c r="AS495" s="2"/>
      <c r="AT495" s="2"/>
      <c r="AU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7"/>
      <c r="AO496" s="7"/>
      <c r="AP496" s="2"/>
      <c r="AQ496" s="2"/>
      <c r="AR496" s="2"/>
      <c r="AS496" s="2"/>
      <c r="AT496" s="2"/>
      <c r="AU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7"/>
      <c r="AO497" s="7"/>
      <c r="AP497" s="2"/>
      <c r="AQ497" s="2"/>
      <c r="AR497" s="2"/>
      <c r="AS497" s="2"/>
      <c r="AT497" s="2"/>
      <c r="AU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7"/>
      <c r="AO498" s="7"/>
      <c r="AP498" s="2"/>
      <c r="AQ498" s="2"/>
      <c r="AR498" s="2"/>
      <c r="AS498" s="2"/>
      <c r="AT498" s="2"/>
      <c r="AU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7"/>
      <c r="AO499" s="7"/>
      <c r="AP499" s="2"/>
      <c r="AQ499" s="2"/>
      <c r="AR499" s="2"/>
      <c r="AS499" s="2"/>
      <c r="AT499" s="2"/>
      <c r="AU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7"/>
      <c r="AO500" s="7"/>
      <c r="AP500" s="2"/>
      <c r="AQ500" s="2"/>
      <c r="AR500" s="2"/>
      <c r="AS500" s="2"/>
      <c r="AT500" s="2"/>
      <c r="AU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7"/>
      <c r="AO501" s="7"/>
      <c r="AP501" s="2"/>
      <c r="AQ501" s="2"/>
      <c r="AR501" s="2"/>
      <c r="AS501" s="2"/>
      <c r="AT501" s="2"/>
      <c r="AU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7"/>
      <c r="AO502" s="7"/>
      <c r="AP502" s="2"/>
      <c r="AQ502" s="2"/>
      <c r="AR502" s="2"/>
      <c r="AS502" s="2"/>
      <c r="AT502" s="2"/>
      <c r="AU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7"/>
      <c r="AO503" s="7"/>
      <c r="AP503" s="2"/>
      <c r="AQ503" s="2"/>
      <c r="AR503" s="2"/>
      <c r="AS503" s="2"/>
      <c r="AT503" s="2"/>
      <c r="AU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7"/>
      <c r="AO504" s="7"/>
      <c r="AP504" s="2"/>
      <c r="AQ504" s="2"/>
      <c r="AR504" s="2"/>
      <c r="AS504" s="2"/>
      <c r="AT504" s="2"/>
      <c r="AU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7"/>
      <c r="AO505" s="7"/>
      <c r="AP505" s="2"/>
      <c r="AQ505" s="2"/>
      <c r="AR505" s="2"/>
      <c r="AS505" s="2"/>
      <c r="AT505" s="2"/>
      <c r="AU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7"/>
      <c r="AO506" s="7"/>
      <c r="AP506" s="2"/>
      <c r="AQ506" s="2"/>
      <c r="AR506" s="2"/>
      <c r="AS506" s="2"/>
      <c r="AT506" s="2"/>
      <c r="AU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7"/>
      <c r="AO507" s="7"/>
      <c r="AP507" s="2"/>
      <c r="AQ507" s="2"/>
      <c r="AR507" s="2"/>
      <c r="AS507" s="2"/>
      <c r="AT507" s="2"/>
      <c r="AU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7"/>
      <c r="AO508" s="7"/>
      <c r="AP508" s="2"/>
      <c r="AQ508" s="2"/>
      <c r="AR508" s="2"/>
      <c r="AS508" s="2"/>
      <c r="AT508" s="2"/>
      <c r="AU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7"/>
      <c r="AO509" s="7"/>
      <c r="AP509" s="2"/>
      <c r="AQ509" s="2"/>
      <c r="AR509" s="2"/>
      <c r="AS509" s="2"/>
      <c r="AT509" s="2"/>
      <c r="AU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7"/>
      <c r="AO510" s="7"/>
      <c r="AP510" s="2"/>
      <c r="AQ510" s="2"/>
      <c r="AR510" s="2"/>
      <c r="AS510" s="2"/>
      <c r="AT510" s="2"/>
      <c r="AU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7"/>
      <c r="AO511" s="7"/>
      <c r="AP511" s="2"/>
      <c r="AQ511" s="2"/>
      <c r="AR511" s="2"/>
      <c r="AS511" s="2"/>
      <c r="AT511" s="2"/>
      <c r="AU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7"/>
      <c r="AO512" s="7"/>
      <c r="AP512" s="2"/>
      <c r="AQ512" s="2"/>
      <c r="AR512" s="2"/>
      <c r="AS512" s="2"/>
      <c r="AT512" s="2"/>
      <c r="AU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7"/>
      <c r="AO513" s="7"/>
      <c r="AP513" s="2"/>
      <c r="AQ513" s="2"/>
      <c r="AR513" s="2"/>
      <c r="AS513" s="2"/>
      <c r="AT513" s="2"/>
      <c r="AU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7"/>
      <c r="AO514" s="7"/>
      <c r="AP514" s="2"/>
      <c r="AQ514" s="2"/>
      <c r="AR514" s="2"/>
      <c r="AS514" s="2"/>
      <c r="AT514" s="2"/>
      <c r="AU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7"/>
      <c r="AO515" s="7"/>
      <c r="AP515" s="2"/>
      <c r="AQ515" s="2"/>
      <c r="AR515" s="2"/>
      <c r="AS515" s="2"/>
      <c r="AT515" s="2"/>
      <c r="AU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7"/>
      <c r="AO516" s="7"/>
      <c r="AP516" s="2"/>
      <c r="AQ516" s="2"/>
      <c r="AR516" s="2"/>
      <c r="AS516" s="2"/>
      <c r="AT516" s="2"/>
      <c r="AU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7"/>
      <c r="AO517" s="7"/>
      <c r="AP517" s="2"/>
      <c r="AQ517" s="2"/>
      <c r="AR517" s="2"/>
      <c r="AS517" s="2"/>
      <c r="AT517" s="2"/>
      <c r="AU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7"/>
      <c r="AO518" s="7"/>
      <c r="AP518" s="2"/>
      <c r="AQ518" s="2"/>
      <c r="AR518" s="2"/>
      <c r="AS518" s="2"/>
      <c r="AT518" s="2"/>
      <c r="AU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7"/>
      <c r="AO519" s="7"/>
      <c r="AP519" s="2"/>
      <c r="AQ519" s="2"/>
      <c r="AR519" s="2"/>
      <c r="AS519" s="2"/>
      <c r="AT519" s="2"/>
      <c r="AU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7"/>
      <c r="AO520" s="7"/>
      <c r="AP520" s="2"/>
      <c r="AQ520" s="2"/>
      <c r="AR520" s="2"/>
      <c r="AS520" s="2"/>
      <c r="AT520" s="2"/>
      <c r="AU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7"/>
      <c r="AO521" s="7"/>
      <c r="AP521" s="2"/>
      <c r="AQ521" s="2"/>
      <c r="AR521" s="2"/>
      <c r="AS521" s="2"/>
      <c r="AT521" s="2"/>
      <c r="AU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7"/>
      <c r="AO522" s="7"/>
      <c r="AP522" s="2"/>
      <c r="AQ522" s="2"/>
      <c r="AR522" s="2"/>
      <c r="AS522" s="2"/>
      <c r="AT522" s="2"/>
      <c r="AU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7"/>
      <c r="AO523" s="7"/>
      <c r="AP523" s="2"/>
      <c r="AQ523" s="2"/>
      <c r="AR523" s="2"/>
      <c r="AS523" s="2"/>
      <c r="AT523" s="2"/>
      <c r="AU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7"/>
      <c r="AO524" s="7"/>
      <c r="AP524" s="2"/>
      <c r="AQ524" s="2"/>
      <c r="AR524" s="2"/>
      <c r="AS524" s="2"/>
      <c r="AT524" s="2"/>
      <c r="AU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7"/>
      <c r="AO525" s="7"/>
      <c r="AP525" s="2"/>
      <c r="AQ525" s="2"/>
      <c r="AR525" s="2"/>
      <c r="AS525" s="2"/>
      <c r="AT525" s="2"/>
      <c r="AU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7"/>
      <c r="AO526" s="7"/>
      <c r="AP526" s="2"/>
      <c r="AQ526" s="2"/>
      <c r="AR526" s="2"/>
      <c r="AS526" s="2"/>
      <c r="AT526" s="2"/>
      <c r="AU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7"/>
      <c r="AO527" s="7"/>
      <c r="AP527" s="2"/>
      <c r="AQ527" s="2"/>
      <c r="AR527" s="2"/>
      <c r="AS527" s="2"/>
      <c r="AT527" s="2"/>
      <c r="AU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7"/>
      <c r="AO528" s="7"/>
      <c r="AP528" s="2"/>
      <c r="AQ528" s="2"/>
      <c r="AR528" s="2"/>
      <c r="AS528" s="2"/>
      <c r="AT528" s="2"/>
      <c r="AU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7"/>
      <c r="AO529" s="7"/>
      <c r="AP529" s="2"/>
      <c r="AQ529" s="2"/>
      <c r="AR529" s="2"/>
      <c r="AS529" s="2"/>
      <c r="AT529" s="2"/>
      <c r="AU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7"/>
      <c r="AO530" s="7"/>
      <c r="AP530" s="2"/>
      <c r="AQ530" s="2"/>
      <c r="AR530" s="2"/>
      <c r="AS530" s="2"/>
      <c r="AT530" s="2"/>
      <c r="AU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7"/>
      <c r="AO531" s="7"/>
      <c r="AP531" s="2"/>
      <c r="AQ531" s="2"/>
      <c r="AR531" s="2"/>
      <c r="AS531" s="2"/>
      <c r="AT531" s="2"/>
      <c r="AU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7"/>
      <c r="AO532" s="7"/>
      <c r="AP532" s="2"/>
      <c r="AQ532" s="2"/>
      <c r="AR532" s="2"/>
      <c r="AS532" s="2"/>
      <c r="AT532" s="2"/>
      <c r="AU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7"/>
      <c r="AO533" s="7"/>
      <c r="AP533" s="2"/>
      <c r="AQ533" s="2"/>
      <c r="AR533" s="2"/>
      <c r="AS533" s="2"/>
      <c r="AT533" s="2"/>
      <c r="AU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7"/>
      <c r="AO534" s="7"/>
      <c r="AP534" s="2"/>
      <c r="AQ534" s="2"/>
      <c r="AR534" s="2"/>
      <c r="AS534" s="2"/>
      <c r="AT534" s="2"/>
      <c r="AU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7"/>
      <c r="AO535" s="7"/>
      <c r="AP535" s="2"/>
      <c r="AQ535" s="2"/>
      <c r="AR535" s="2"/>
      <c r="AS535" s="2"/>
      <c r="AT535" s="2"/>
      <c r="AU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7"/>
      <c r="AO536" s="7"/>
      <c r="AP536" s="2"/>
      <c r="AQ536" s="2"/>
      <c r="AR536" s="2"/>
      <c r="AS536" s="2"/>
      <c r="AT536" s="2"/>
      <c r="AU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7"/>
      <c r="AO537" s="7"/>
      <c r="AP537" s="2"/>
      <c r="AQ537" s="2"/>
      <c r="AR537" s="2"/>
      <c r="AS537" s="2"/>
      <c r="AT537" s="2"/>
      <c r="AU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7"/>
      <c r="AO538" s="7"/>
      <c r="AP538" s="2"/>
      <c r="AQ538" s="2"/>
      <c r="AR538" s="2"/>
      <c r="AS538" s="2"/>
      <c r="AT538" s="2"/>
      <c r="AU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7"/>
      <c r="AO539" s="7"/>
      <c r="AP539" s="2"/>
      <c r="AQ539" s="2"/>
      <c r="AR539" s="2"/>
      <c r="AS539" s="2"/>
      <c r="AT539" s="2"/>
      <c r="AU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7"/>
      <c r="AO540" s="7"/>
      <c r="AP540" s="2"/>
      <c r="AQ540" s="2"/>
      <c r="AR540" s="2"/>
      <c r="AS540" s="2"/>
      <c r="AT540" s="2"/>
      <c r="AU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7"/>
      <c r="AO541" s="7"/>
      <c r="AP541" s="2"/>
      <c r="AQ541" s="2"/>
      <c r="AR541" s="2"/>
      <c r="AS541" s="2"/>
      <c r="AT541" s="2"/>
      <c r="AU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7"/>
      <c r="AO542" s="7"/>
      <c r="AP542" s="2"/>
      <c r="AQ542" s="2"/>
      <c r="AR542" s="2"/>
      <c r="AS542" s="2"/>
      <c r="AT542" s="2"/>
      <c r="AU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7"/>
      <c r="AO543" s="7"/>
      <c r="AP543" s="2"/>
      <c r="AQ543" s="2"/>
      <c r="AR543" s="2"/>
      <c r="AS543" s="2"/>
      <c r="AT543" s="2"/>
      <c r="AU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7"/>
      <c r="AO544" s="7"/>
      <c r="AP544" s="2"/>
      <c r="AQ544" s="2"/>
      <c r="AR544" s="2"/>
      <c r="AS544" s="2"/>
      <c r="AT544" s="2"/>
      <c r="AU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7"/>
      <c r="AO545" s="7"/>
      <c r="AP545" s="2"/>
      <c r="AQ545" s="2"/>
      <c r="AR545" s="2"/>
      <c r="AS545" s="2"/>
      <c r="AT545" s="2"/>
      <c r="AU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7"/>
      <c r="AO546" s="7"/>
      <c r="AP546" s="2"/>
      <c r="AQ546" s="2"/>
      <c r="AR546" s="2"/>
      <c r="AS546" s="2"/>
      <c r="AT546" s="2"/>
      <c r="AU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7"/>
      <c r="AO547" s="7"/>
      <c r="AP547" s="2"/>
      <c r="AQ547" s="2"/>
      <c r="AR547" s="2"/>
      <c r="AS547" s="2"/>
      <c r="AT547" s="2"/>
      <c r="AU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7"/>
      <c r="AO548" s="7"/>
      <c r="AP548" s="2"/>
      <c r="AQ548" s="2"/>
      <c r="AR548" s="2"/>
      <c r="AS548" s="2"/>
      <c r="AT548" s="2"/>
      <c r="AU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7"/>
      <c r="AO549" s="7"/>
      <c r="AP549" s="2"/>
      <c r="AQ549" s="2"/>
      <c r="AR549" s="2"/>
      <c r="AS549" s="2"/>
      <c r="AT549" s="2"/>
      <c r="AU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7"/>
      <c r="AO550" s="7"/>
      <c r="AP550" s="2"/>
      <c r="AQ550" s="2"/>
      <c r="AR550" s="2"/>
      <c r="AS550" s="2"/>
      <c r="AT550" s="2"/>
      <c r="AU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7"/>
      <c r="AO551" s="7"/>
      <c r="AP551" s="2"/>
      <c r="AQ551" s="2"/>
      <c r="AR551" s="2"/>
      <c r="AS551" s="2"/>
      <c r="AT551" s="2"/>
      <c r="AU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7"/>
      <c r="AO552" s="7"/>
      <c r="AP552" s="2"/>
      <c r="AQ552" s="2"/>
      <c r="AR552" s="2"/>
      <c r="AS552" s="2"/>
      <c r="AT552" s="2"/>
      <c r="AU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7"/>
      <c r="AO553" s="7"/>
      <c r="AP553" s="2"/>
      <c r="AQ553" s="2"/>
      <c r="AR553" s="2"/>
      <c r="AS553" s="2"/>
      <c r="AT553" s="2"/>
      <c r="AU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7"/>
      <c r="AO554" s="7"/>
      <c r="AP554" s="2"/>
      <c r="AQ554" s="2"/>
      <c r="AR554" s="2"/>
      <c r="AS554" s="2"/>
      <c r="AT554" s="2"/>
      <c r="AU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7"/>
      <c r="AO555" s="7"/>
      <c r="AP555" s="2"/>
      <c r="AQ555" s="2"/>
      <c r="AR555" s="2"/>
      <c r="AS555" s="2"/>
      <c r="AT555" s="2"/>
      <c r="AU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7"/>
      <c r="AO556" s="7"/>
      <c r="AP556" s="2"/>
      <c r="AQ556" s="2"/>
      <c r="AR556" s="2"/>
      <c r="AS556" s="2"/>
      <c r="AT556" s="2"/>
      <c r="AU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7"/>
      <c r="AO557" s="7"/>
      <c r="AP557" s="2"/>
      <c r="AQ557" s="2"/>
      <c r="AR557" s="2"/>
      <c r="AS557" s="2"/>
      <c r="AT557" s="2"/>
      <c r="AU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7"/>
      <c r="AO558" s="7"/>
      <c r="AP558" s="2"/>
      <c r="AQ558" s="2"/>
      <c r="AR558" s="2"/>
      <c r="AS558" s="2"/>
      <c r="AT558" s="2"/>
      <c r="AU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7"/>
      <c r="AO559" s="7"/>
      <c r="AP559" s="2"/>
      <c r="AQ559" s="2"/>
      <c r="AR559" s="2"/>
      <c r="AS559" s="2"/>
      <c r="AT559" s="2"/>
      <c r="AU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7"/>
      <c r="AO560" s="7"/>
      <c r="AP560" s="2"/>
      <c r="AQ560" s="2"/>
      <c r="AR560" s="2"/>
      <c r="AS560" s="2"/>
      <c r="AT560" s="2"/>
      <c r="AU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7"/>
      <c r="AO561" s="7"/>
      <c r="AP561" s="2"/>
      <c r="AQ561" s="2"/>
      <c r="AR561" s="2"/>
      <c r="AS561" s="2"/>
      <c r="AT561" s="2"/>
      <c r="AU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7"/>
      <c r="AO562" s="7"/>
      <c r="AP562" s="2"/>
      <c r="AQ562" s="2"/>
      <c r="AR562" s="2"/>
      <c r="AS562" s="2"/>
      <c r="AT562" s="2"/>
      <c r="AU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7"/>
      <c r="AO563" s="7"/>
      <c r="AP563" s="2"/>
      <c r="AQ563" s="2"/>
      <c r="AR563" s="2"/>
      <c r="AS563" s="2"/>
      <c r="AT563" s="2"/>
      <c r="AU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7"/>
      <c r="AO564" s="7"/>
      <c r="AP564" s="2"/>
      <c r="AQ564" s="2"/>
      <c r="AR564" s="2"/>
      <c r="AS564" s="2"/>
      <c r="AT564" s="2"/>
      <c r="AU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7"/>
      <c r="AO565" s="7"/>
      <c r="AP565" s="2"/>
      <c r="AQ565" s="2"/>
      <c r="AR565" s="2"/>
      <c r="AS565" s="2"/>
      <c r="AT565" s="2"/>
      <c r="AU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7"/>
      <c r="AO566" s="7"/>
      <c r="AP566" s="2"/>
      <c r="AQ566" s="2"/>
      <c r="AR566" s="2"/>
      <c r="AS566" s="2"/>
      <c r="AT566" s="2"/>
      <c r="AU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7"/>
      <c r="AO567" s="7"/>
      <c r="AP567" s="2"/>
      <c r="AQ567" s="2"/>
      <c r="AR567" s="2"/>
      <c r="AS567" s="2"/>
      <c r="AT567" s="2"/>
      <c r="AU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7"/>
      <c r="AO568" s="7"/>
      <c r="AP568" s="2"/>
      <c r="AQ568" s="2"/>
      <c r="AR568" s="2"/>
      <c r="AS568" s="2"/>
      <c r="AT568" s="2"/>
      <c r="AU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7"/>
      <c r="AO569" s="7"/>
      <c r="AP569" s="2"/>
      <c r="AQ569" s="2"/>
      <c r="AR569" s="2"/>
      <c r="AS569" s="2"/>
      <c r="AT569" s="2"/>
      <c r="AU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7"/>
      <c r="AO570" s="7"/>
      <c r="AP570" s="2"/>
      <c r="AQ570" s="2"/>
      <c r="AR570" s="2"/>
      <c r="AS570" s="2"/>
      <c r="AT570" s="2"/>
      <c r="AU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7"/>
      <c r="AO571" s="7"/>
      <c r="AP571" s="2"/>
      <c r="AQ571" s="2"/>
      <c r="AR571" s="2"/>
      <c r="AS571" s="2"/>
      <c r="AT571" s="2"/>
      <c r="AU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7"/>
      <c r="AO572" s="7"/>
      <c r="AP572" s="2"/>
      <c r="AQ572" s="2"/>
      <c r="AR572" s="2"/>
      <c r="AS572" s="2"/>
      <c r="AT572" s="2"/>
      <c r="AU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7"/>
      <c r="AO573" s="7"/>
      <c r="AP573" s="2"/>
      <c r="AQ573" s="2"/>
      <c r="AR573" s="2"/>
      <c r="AS573" s="2"/>
      <c r="AT573" s="2"/>
      <c r="AU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7"/>
      <c r="AO574" s="7"/>
      <c r="AP574" s="2"/>
      <c r="AQ574" s="2"/>
      <c r="AR574" s="2"/>
      <c r="AS574" s="2"/>
      <c r="AT574" s="2"/>
      <c r="AU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7"/>
      <c r="AO575" s="7"/>
      <c r="AP575" s="2"/>
      <c r="AQ575" s="2"/>
      <c r="AR575" s="2"/>
      <c r="AS575" s="2"/>
      <c r="AT575" s="2"/>
      <c r="AU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7"/>
      <c r="AO576" s="7"/>
      <c r="AP576" s="2"/>
      <c r="AQ576" s="2"/>
      <c r="AR576" s="2"/>
      <c r="AS576" s="2"/>
      <c r="AT576" s="2"/>
      <c r="AU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7"/>
      <c r="AO577" s="7"/>
      <c r="AP577" s="2"/>
      <c r="AQ577" s="2"/>
      <c r="AR577" s="2"/>
      <c r="AS577" s="2"/>
      <c r="AT577" s="2"/>
      <c r="AU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7"/>
      <c r="AO578" s="7"/>
      <c r="AP578" s="2"/>
      <c r="AQ578" s="2"/>
      <c r="AR578" s="2"/>
      <c r="AS578" s="2"/>
      <c r="AT578" s="2"/>
      <c r="AU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7"/>
      <c r="AO579" s="7"/>
      <c r="AP579" s="2"/>
      <c r="AQ579" s="2"/>
      <c r="AR579" s="2"/>
      <c r="AS579" s="2"/>
      <c r="AT579" s="2"/>
      <c r="AU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7"/>
      <c r="AO580" s="7"/>
      <c r="AP580" s="2"/>
      <c r="AQ580" s="2"/>
      <c r="AR580" s="2"/>
      <c r="AS580" s="2"/>
      <c r="AT580" s="2"/>
      <c r="AU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7"/>
      <c r="AO581" s="7"/>
      <c r="AP581" s="2"/>
      <c r="AQ581" s="2"/>
      <c r="AR581" s="2"/>
      <c r="AS581" s="2"/>
      <c r="AT581" s="2"/>
      <c r="AU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7"/>
      <c r="AO582" s="7"/>
      <c r="AP582" s="2"/>
      <c r="AQ582" s="2"/>
      <c r="AR582" s="2"/>
      <c r="AS582" s="2"/>
      <c r="AT582" s="2"/>
      <c r="AU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7"/>
      <c r="AO583" s="7"/>
      <c r="AP583" s="2"/>
      <c r="AQ583" s="2"/>
      <c r="AR583" s="2"/>
      <c r="AS583" s="2"/>
      <c r="AT583" s="2"/>
      <c r="AU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7"/>
      <c r="AO584" s="7"/>
      <c r="AP584" s="2"/>
      <c r="AQ584" s="2"/>
      <c r="AR584" s="2"/>
      <c r="AS584" s="2"/>
      <c r="AT584" s="2"/>
      <c r="AU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7"/>
      <c r="AO585" s="7"/>
      <c r="AP585" s="2"/>
      <c r="AQ585" s="2"/>
      <c r="AR585" s="2"/>
      <c r="AS585" s="2"/>
      <c r="AT585" s="2"/>
      <c r="AU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7"/>
      <c r="AO586" s="7"/>
      <c r="AP586" s="2"/>
      <c r="AQ586" s="2"/>
      <c r="AR586" s="2"/>
      <c r="AS586" s="2"/>
      <c r="AT586" s="2"/>
      <c r="AU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7"/>
      <c r="AO587" s="7"/>
      <c r="AP587" s="2"/>
      <c r="AQ587" s="2"/>
      <c r="AR587" s="2"/>
      <c r="AS587" s="2"/>
      <c r="AT587" s="2"/>
      <c r="AU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7"/>
      <c r="AO588" s="7"/>
      <c r="AP588" s="2"/>
      <c r="AQ588" s="2"/>
      <c r="AR588" s="2"/>
      <c r="AS588" s="2"/>
      <c r="AT588" s="2"/>
      <c r="AU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7"/>
      <c r="AO589" s="7"/>
      <c r="AP589" s="2"/>
      <c r="AQ589" s="2"/>
      <c r="AR589" s="2"/>
      <c r="AS589" s="2"/>
      <c r="AT589" s="2"/>
      <c r="AU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7"/>
      <c r="AO590" s="7"/>
      <c r="AP590" s="2"/>
      <c r="AQ590" s="2"/>
      <c r="AR590" s="2"/>
      <c r="AS590" s="2"/>
      <c r="AT590" s="2"/>
      <c r="AU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7"/>
      <c r="AO591" s="7"/>
      <c r="AP591" s="2"/>
      <c r="AQ591" s="2"/>
      <c r="AR591" s="2"/>
      <c r="AS591" s="2"/>
      <c r="AT591" s="2"/>
      <c r="AU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7"/>
      <c r="AO592" s="7"/>
      <c r="AP592" s="2"/>
      <c r="AQ592" s="2"/>
      <c r="AR592" s="2"/>
      <c r="AS592" s="2"/>
      <c r="AT592" s="2"/>
      <c r="AU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7"/>
      <c r="AO593" s="7"/>
      <c r="AP593" s="2"/>
      <c r="AQ593" s="2"/>
      <c r="AR593" s="2"/>
      <c r="AS593" s="2"/>
      <c r="AT593" s="2"/>
      <c r="AU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7"/>
      <c r="AO594" s="7"/>
      <c r="AP594" s="2"/>
      <c r="AQ594" s="2"/>
      <c r="AR594" s="2"/>
      <c r="AS594" s="2"/>
      <c r="AT594" s="2"/>
      <c r="AU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7"/>
      <c r="AO595" s="7"/>
      <c r="AP595" s="2"/>
      <c r="AQ595" s="2"/>
      <c r="AR595" s="2"/>
      <c r="AS595" s="2"/>
      <c r="AT595" s="2"/>
      <c r="AU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7"/>
      <c r="AO596" s="7"/>
      <c r="AP596" s="2"/>
      <c r="AQ596" s="2"/>
      <c r="AR596" s="2"/>
      <c r="AS596" s="2"/>
      <c r="AT596" s="2"/>
      <c r="AU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7"/>
      <c r="AO597" s="7"/>
      <c r="AP597" s="2"/>
      <c r="AQ597" s="2"/>
      <c r="AR597" s="2"/>
      <c r="AS597" s="2"/>
      <c r="AT597" s="2"/>
      <c r="AU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7"/>
      <c r="AO598" s="7"/>
      <c r="AP598" s="2"/>
      <c r="AQ598" s="2"/>
      <c r="AR598" s="2"/>
      <c r="AS598" s="2"/>
      <c r="AT598" s="2"/>
      <c r="AU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7"/>
      <c r="AO599" s="7"/>
      <c r="AP599" s="2"/>
      <c r="AQ599" s="2"/>
      <c r="AR599" s="2"/>
      <c r="AS599" s="2"/>
      <c r="AT599" s="2"/>
      <c r="AU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7"/>
      <c r="AO600" s="7"/>
      <c r="AP600" s="2"/>
      <c r="AQ600" s="2"/>
      <c r="AR600" s="2"/>
      <c r="AS600" s="2"/>
      <c r="AT600" s="2"/>
      <c r="AU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7"/>
      <c r="AO601" s="7"/>
      <c r="AP601" s="2"/>
      <c r="AQ601" s="2"/>
      <c r="AR601" s="2"/>
      <c r="AS601" s="2"/>
      <c r="AT601" s="2"/>
      <c r="AU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7"/>
      <c r="AO602" s="7"/>
      <c r="AP602" s="2"/>
      <c r="AQ602" s="2"/>
      <c r="AR602" s="2"/>
      <c r="AS602" s="2"/>
      <c r="AT602" s="2"/>
      <c r="AU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7"/>
      <c r="AO603" s="7"/>
      <c r="AP603" s="2"/>
      <c r="AQ603" s="2"/>
      <c r="AR603" s="2"/>
      <c r="AS603" s="2"/>
      <c r="AT603" s="2"/>
      <c r="AU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7"/>
      <c r="AO604" s="7"/>
      <c r="AP604" s="2"/>
      <c r="AQ604" s="2"/>
      <c r="AR604" s="2"/>
      <c r="AS604" s="2"/>
      <c r="AT604" s="2"/>
      <c r="AU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7"/>
      <c r="AO605" s="7"/>
      <c r="AP605" s="2"/>
      <c r="AQ605" s="2"/>
      <c r="AR605" s="2"/>
      <c r="AS605" s="2"/>
      <c r="AT605" s="2"/>
      <c r="AU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7"/>
      <c r="AO606" s="7"/>
      <c r="AP606" s="2"/>
      <c r="AQ606" s="2"/>
      <c r="AR606" s="2"/>
      <c r="AS606" s="2"/>
      <c r="AT606" s="2"/>
      <c r="AU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7"/>
      <c r="AO607" s="7"/>
      <c r="AP607" s="2"/>
      <c r="AQ607" s="2"/>
      <c r="AR607" s="2"/>
      <c r="AS607" s="2"/>
      <c r="AT607" s="2"/>
      <c r="AU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7"/>
      <c r="AO608" s="7"/>
      <c r="AP608" s="2"/>
      <c r="AQ608" s="2"/>
      <c r="AR608" s="2"/>
      <c r="AS608" s="2"/>
      <c r="AT608" s="2"/>
      <c r="AU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7"/>
      <c r="AO609" s="7"/>
      <c r="AP609" s="2"/>
      <c r="AQ609" s="2"/>
      <c r="AR609" s="2"/>
      <c r="AS609" s="2"/>
      <c r="AT609" s="2"/>
      <c r="AU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7"/>
      <c r="AO610" s="7"/>
      <c r="AP610" s="2"/>
      <c r="AQ610" s="2"/>
      <c r="AR610" s="2"/>
      <c r="AS610" s="2"/>
      <c r="AT610" s="2"/>
      <c r="AU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7"/>
      <c r="AO611" s="7"/>
      <c r="AP611" s="2"/>
      <c r="AQ611" s="2"/>
      <c r="AR611" s="2"/>
      <c r="AS611" s="2"/>
      <c r="AT611" s="2"/>
      <c r="AU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7"/>
      <c r="AO612" s="7"/>
      <c r="AP612" s="2"/>
      <c r="AQ612" s="2"/>
      <c r="AR612" s="2"/>
      <c r="AS612" s="2"/>
      <c r="AT612" s="2"/>
      <c r="AU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7"/>
      <c r="AO613" s="7"/>
      <c r="AP613" s="2"/>
      <c r="AQ613" s="2"/>
      <c r="AR613" s="2"/>
      <c r="AS613" s="2"/>
      <c r="AT613" s="2"/>
      <c r="AU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7"/>
      <c r="AO614" s="7"/>
      <c r="AP614" s="2"/>
      <c r="AQ614" s="2"/>
      <c r="AR614" s="2"/>
      <c r="AS614" s="2"/>
      <c r="AT614" s="2"/>
      <c r="AU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7"/>
      <c r="AO615" s="7"/>
      <c r="AP615" s="2"/>
      <c r="AQ615" s="2"/>
      <c r="AR615" s="2"/>
      <c r="AS615" s="2"/>
      <c r="AT615" s="2"/>
      <c r="AU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7"/>
      <c r="AO616" s="7"/>
      <c r="AP616" s="2"/>
      <c r="AQ616" s="2"/>
      <c r="AR616" s="2"/>
      <c r="AS616" s="2"/>
      <c r="AT616" s="2"/>
      <c r="AU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7"/>
      <c r="AO617" s="7"/>
      <c r="AP617" s="2"/>
      <c r="AQ617" s="2"/>
      <c r="AR617" s="2"/>
      <c r="AS617" s="2"/>
      <c r="AT617" s="2"/>
      <c r="AU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7"/>
      <c r="AO618" s="7"/>
      <c r="AP618" s="2"/>
      <c r="AQ618" s="2"/>
      <c r="AR618" s="2"/>
      <c r="AS618" s="2"/>
      <c r="AT618" s="2"/>
      <c r="AU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7"/>
      <c r="AO619" s="7"/>
      <c r="AP619" s="2"/>
      <c r="AQ619" s="2"/>
      <c r="AR619" s="2"/>
      <c r="AS619" s="2"/>
      <c r="AT619" s="2"/>
      <c r="AU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7"/>
      <c r="AO620" s="7"/>
      <c r="AP620" s="2"/>
      <c r="AQ620" s="2"/>
      <c r="AR620" s="2"/>
      <c r="AS620" s="2"/>
      <c r="AT620" s="2"/>
      <c r="AU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7"/>
      <c r="AO621" s="7"/>
      <c r="AP621" s="2"/>
      <c r="AQ621" s="2"/>
      <c r="AR621" s="2"/>
      <c r="AS621" s="2"/>
      <c r="AT621" s="2"/>
      <c r="AU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7"/>
      <c r="AO622" s="7"/>
      <c r="AP622" s="2"/>
      <c r="AQ622" s="2"/>
      <c r="AR622" s="2"/>
      <c r="AS622" s="2"/>
      <c r="AT622" s="2"/>
      <c r="AU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7"/>
      <c r="AO623" s="7"/>
      <c r="AP623" s="2"/>
      <c r="AQ623" s="2"/>
      <c r="AR623" s="2"/>
      <c r="AS623" s="2"/>
      <c r="AT623" s="2"/>
      <c r="AU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7"/>
      <c r="AO624" s="7"/>
      <c r="AP624" s="2"/>
      <c r="AQ624" s="2"/>
      <c r="AR624" s="2"/>
      <c r="AS624" s="2"/>
      <c r="AT624" s="2"/>
      <c r="AU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7"/>
      <c r="AO625" s="7"/>
      <c r="AP625" s="2"/>
      <c r="AQ625" s="2"/>
      <c r="AR625" s="2"/>
      <c r="AS625" s="2"/>
      <c r="AT625" s="2"/>
      <c r="AU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7"/>
      <c r="AO626" s="7"/>
      <c r="AP626" s="2"/>
      <c r="AQ626" s="2"/>
      <c r="AR626" s="2"/>
      <c r="AS626" s="2"/>
      <c r="AT626" s="2"/>
      <c r="AU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7"/>
      <c r="AO627" s="7"/>
      <c r="AP627" s="2"/>
      <c r="AQ627" s="2"/>
      <c r="AR627" s="2"/>
      <c r="AS627" s="2"/>
      <c r="AT627" s="2"/>
      <c r="AU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7"/>
      <c r="AO628" s="7"/>
      <c r="AP628" s="2"/>
      <c r="AQ628" s="2"/>
      <c r="AR628" s="2"/>
      <c r="AS628" s="2"/>
      <c r="AT628" s="2"/>
      <c r="AU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7"/>
      <c r="AO629" s="7"/>
      <c r="AP629" s="2"/>
      <c r="AQ629" s="2"/>
      <c r="AR629" s="2"/>
      <c r="AS629" s="2"/>
      <c r="AT629" s="2"/>
      <c r="AU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7"/>
      <c r="AO630" s="7"/>
      <c r="AP630" s="2"/>
      <c r="AQ630" s="2"/>
      <c r="AR630" s="2"/>
      <c r="AS630" s="2"/>
      <c r="AT630" s="2"/>
      <c r="AU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7"/>
      <c r="AO631" s="7"/>
      <c r="AP631" s="2"/>
      <c r="AQ631" s="2"/>
      <c r="AR631" s="2"/>
      <c r="AS631" s="2"/>
      <c r="AT631" s="2"/>
      <c r="AU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7"/>
      <c r="AO632" s="7"/>
      <c r="AP632" s="2"/>
      <c r="AQ632" s="2"/>
      <c r="AR632" s="2"/>
      <c r="AS632" s="2"/>
      <c r="AT632" s="2"/>
      <c r="AU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7"/>
      <c r="AO633" s="7"/>
      <c r="AP633" s="2"/>
      <c r="AQ633" s="2"/>
      <c r="AR633" s="2"/>
      <c r="AS633" s="2"/>
      <c r="AT633" s="2"/>
      <c r="AU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7"/>
      <c r="AO634" s="7"/>
      <c r="AP634" s="2"/>
      <c r="AQ634" s="2"/>
      <c r="AR634" s="2"/>
      <c r="AS634" s="2"/>
      <c r="AT634" s="2"/>
      <c r="AU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7"/>
      <c r="AO635" s="7"/>
      <c r="AP635" s="2"/>
      <c r="AQ635" s="2"/>
      <c r="AR635" s="2"/>
      <c r="AS635" s="2"/>
      <c r="AT635" s="2"/>
      <c r="AU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7"/>
      <c r="AO636" s="7"/>
      <c r="AP636" s="2"/>
      <c r="AQ636" s="2"/>
      <c r="AR636" s="2"/>
      <c r="AS636" s="2"/>
      <c r="AT636" s="2"/>
      <c r="AU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7"/>
      <c r="AO637" s="7"/>
      <c r="AP637" s="2"/>
      <c r="AQ637" s="2"/>
      <c r="AR637" s="2"/>
      <c r="AS637" s="2"/>
      <c r="AT637" s="2"/>
      <c r="AU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7"/>
      <c r="AO638" s="7"/>
      <c r="AP638" s="2"/>
      <c r="AQ638" s="2"/>
      <c r="AR638" s="2"/>
      <c r="AS638" s="2"/>
      <c r="AT638" s="2"/>
      <c r="AU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7"/>
      <c r="AO639" s="7"/>
      <c r="AP639" s="2"/>
      <c r="AQ639" s="2"/>
      <c r="AR639" s="2"/>
      <c r="AS639" s="2"/>
      <c r="AT639" s="2"/>
      <c r="AU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7"/>
      <c r="AO640" s="7"/>
      <c r="AP640" s="2"/>
      <c r="AQ640" s="2"/>
      <c r="AR640" s="2"/>
      <c r="AS640" s="2"/>
      <c r="AT640" s="2"/>
      <c r="AU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7"/>
      <c r="AO641" s="7"/>
      <c r="AP641" s="2"/>
      <c r="AQ641" s="2"/>
      <c r="AR641" s="2"/>
      <c r="AS641" s="2"/>
      <c r="AT641" s="2"/>
      <c r="AU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7"/>
      <c r="AO642" s="7"/>
      <c r="AP642" s="2"/>
      <c r="AQ642" s="2"/>
      <c r="AR642" s="2"/>
      <c r="AS642" s="2"/>
      <c r="AT642" s="2"/>
      <c r="AU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7"/>
      <c r="AO643" s="7"/>
      <c r="AP643" s="2"/>
      <c r="AQ643" s="2"/>
      <c r="AR643" s="2"/>
      <c r="AS643" s="2"/>
      <c r="AT643" s="2"/>
      <c r="AU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7"/>
      <c r="AO644" s="7"/>
      <c r="AP644" s="2"/>
      <c r="AQ644" s="2"/>
      <c r="AR644" s="2"/>
      <c r="AS644" s="2"/>
      <c r="AT644" s="2"/>
      <c r="AU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7"/>
      <c r="AO645" s="7"/>
      <c r="AP645" s="2"/>
      <c r="AQ645" s="2"/>
      <c r="AR645" s="2"/>
      <c r="AS645" s="2"/>
      <c r="AT645" s="2"/>
      <c r="AU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7"/>
      <c r="AO646" s="7"/>
      <c r="AP646" s="2"/>
      <c r="AQ646" s="2"/>
      <c r="AR646" s="2"/>
      <c r="AS646" s="2"/>
      <c r="AT646" s="2"/>
      <c r="AU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7"/>
      <c r="AO647" s="7"/>
      <c r="AP647" s="2"/>
      <c r="AQ647" s="2"/>
      <c r="AR647" s="2"/>
      <c r="AS647" s="2"/>
      <c r="AT647" s="2"/>
      <c r="AU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7"/>
      <c r="AO648" s="7"/>
      <c r="AP648" s="2"/>
      <c r="AQ648" s="2"/>
      <c r="AR648" s="2"/>
      <c r="AS648" s="2"/>
      <c r="AT648" s="2"/>
      <c r="AU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7"/>
      <c r="AO649" s="7"/>
      <c r="AP649" s="2"/>
      <c r="AQ649" s="2"/>
      <c r="AR649" s="2"/>
      <c r="AS649" s="2"/>
      <c r="AT649" s="2"/>
      <c r="AU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7"/>
      <c r="AO650" s="7"/>
      <c r="AP650" s="2"/>
      <c r="AQ650" s="2"/>
      <c r="AR650" s="2"/>
      <c r="AS650" s="2"/>
      <c r="AT650" s="2"/>
      <c r="AU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7"/>
      <c r="AO651" s="7"/>
      <c r="AP651" s="2"/>
      <c r="AQ651" s="2"/>
      <c r="AR651" s="2"/>
      <c r="AS651" s="2"/>
      <c r="AT651" s="2"/>
      <c r="AU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7"/>
      <c r="AO652" s="7"/>
      <c r="AP652" s="2"/>
      <c r="AQ652" s="2"/>
      <c r="AR652" s="2"/>
      <c r="AS652" s="2"/>
      <c r="AT652" s="2"/>
      <c r="AU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7"/>
      <c r="AO653" s="7"/>
      <c r="AP653" s="2"/>
      <c r="AQ653" s="2"/>
      <c r="AR653" s="2"/>
      <c r="AS653" s="2"/>
      <c r="AT653" s="2"/>
      <c r="AU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7"/>
      <c r="AO654" s="7"/>
      <c r="AP654" s="2"/>
      <c r="AQ654" s="2"/>
      <c r="AR654" s="2"/>
      <c r="AS654" s="2"/>
      <c r="AT654" s="2"/>
      <c r="AU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7"/>
      <c r="AO655" s="7"/>
      <c r="AP655" s="2"/>
      <c r="AQ655" s="2"/>
      <c r="AR655" s="2"/>
      <c r="AS655" s="2"/>
      <c r="AT655" s="2"/>
      <c r="AU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7"/>
      <c r="AO656" s="7"/>
      <c r="AP656" s="2"/>
      <c r="AQ656" s="2"/>
      <c r="AR656" s="2"/>
      <c r="AS656" s="2"/>
      <c r="AT656" s="2"/>
      <c r="AU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7"/>
      <c r="AO657" s="7"/>
      <c r="AP657" s="2"/>
      <c r="AQ657" s="2"/>
      <c r="AR657" s="2"/>
      <c r="AS657" s="2"/>
      <c r="AT657" s="2"/>
      <c r="AU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7"/>
      <c r="AO658" s="7"/>
      <c r="AP658" s="2"/>
      <c r="AQ658" s="2"/>
      <c r="AR658" s="2"/>
      <c r="AS658" s="2"/>
      <c r="AT658" s="2"/>
      <c r="AU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7"/>
      <c r="AO659" s="7"/>
      <c r="AP659" s="2"/>
      <c r="AQ659" s="2"/>
      <c r="AR659" s="2"/>
      <c r="AS659" s="2"/>
      <c r="AT659" s="2"/>
      <c r="AU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7"/>
      <c r="AO660" s="7"/>
      <c r="AP660" s="2"/>
      <c r="AQ660" s="2"/>
      <c r="AR660" s="2"/>
      <c r="AS660" s="2"/>
      <c r="AT660" s="2"/>
      <c r="AU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7"/>
      <c r="AO661" s="7"/>
      <c r="AP661" s="2"/>
      <c r="AQ661" s="2"/>
      <c r="AR661" s="2"/>
      <c r="AS661" s="2"/>
      <c r="AT661" s="2"/>
      <c r="AU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7"/>
      <c r="AO662" s="7"/>
      <c r="AP662" s="2"/>
      <c r="AQ662" s="2"/>
      <c r="AR662" s="2"/>
      <c r="AS662" s="2"/>
      <c r="AT662" s="2"/>
      <c r="AU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7"/>
      <c r="AO663" s="7"/>
      <c r="AP663" s="2"/>
      <c r="AQ663" s="2"/>
      <c r="AR663" s="2"/>
      <c r="AS663" s="2"/>
      <c r="AT663" s="2"/>
      <c r="AU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7"/>
      <c r="AO664" s="7"/>
      <c r="AP664" s="2"/>
      <c r="AQ664" s="2"/>
      <c r="AR664" s="2"/>
      <c r="AS664" s="2"/>
      <c r="AT664" s="2"/>
      <c r="AU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7"/>
      <c r="AO665" s="7"/>
      <c r="AP665" s="2"/>
      <c r="AQ665" s="2"/>
      <c r="AR665" s="2"/>
      <c r="AS665" s="2"/>
      <c r="AT665" s="2"/>
      <c r="AU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7"/>
      <c r="AO666" s="7"/>
      <c r="AP666" s="2"/>
      <c r="AQ666" s="2"/>
      <c r="AR666" s="2"/>
      <c r="AS666" s="2"/>
      <c r="AT666" s="2"/>
      <c r="AU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7"/>
      <c r="AO667" s="7"/>
      <c r="AP667" s="2"/>
      <c r="AQ667" s="2"/>
      <c r="AR667" s="2"/>
      <c r="AS667" s="2"/>
      <c r="AT667" s="2"/>
      <c r="AU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7"/>
      <c r="AO668" s="7"/>
      <c r="AP668" s="2"/>
      <c r="AQ668" s="2"/>
      <c r="AR668" s="2"/>
      <c r="AS668" s="2"/>
      <c r="AT668" s="2"/>
      <c r="AU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7"/>
      <c r="AO669" s="7"/>
      <c r="AP669" s="2"/>
      <c r="AQ669" s="2"/>
      <c r="AR669" s="2"/>
      <c r="AS669" s="2"/>
      <c r="AT669" s="2"/>
      <c r="AU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7"/>
      <c r="AO670" s="7"/>
      <c r="AP670" s="2"/>
      <c r="AQ670" s="2"/>
      <c r="AR670" s="2"/>
      <c r="AS670" s="2"/>
      <c r="AT670" s="2"/>
      <c r="AU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7"/>
      <c r="AO671" s="7"/>
      <c r="AP671" s="2"/>
      <c r="AQ671" s="2"/>
      <c r="AR671" s="2"/>
      <c r="AS671" s="2"/>
      <c r="AT671" s="2"/>
      <c r="AU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7"/>
      <c r="AO672" s="7"/>
      <c r="AP672" s="2"/>
      <c r="AQ672" s="2"/>
      <c r="AR672" s="2"/>
      <c r="AS672" s="2"/>
      <c r="AT672" s="2"/>
      <c r="AU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7"/>
      <c r="AO673" s="7"/>
      <c r="AP673" s="2"/>
      <c r="AQ673" s="2"/>
      <c r="AR673" s="2"/>
      <c r="AS673" s="2"/>
      <c r="AT673" s="2"/>
      <c r="AU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7"/>
      <c r="AO674" s="7"/>
      <c r="AP674" s="2"/>
      <c r="AQ674" s="2"/>
      <c r="AR674" s="2"/>
      <c r="AS674" s="2"/>
      <c r="AT674" s="2"/>
      <c r="AU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7"/>
      <c r="AO675" s="7"/>
      <c r="AP675" s="2"/>
      <c r="AQ675" s="2"/>
      <c r="AR675" s="2"/>
      <c r="AS675" s="2"/>
      <c r="AT675" s="2"/>
      <c r="AU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7"/>
      <c r="AO676" s="7"/>
      <c r="AP676" s="2"/>
      <c r="AQ676" s="2"/>
      <c r="AR676" s="2"/>
      <c r="AS676" s="2"/>
      <c r="AT676" s="2"/>
      <c r="AU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7"/>
      <c r="AO677" s="7"/>
      <c r="AP677" s="2"/>
      <c r="AQ677" s="2"/>
      <c r="AR677" s="2"/>
      <c r="AS677" s="2"/>
      <c r="AT677" s="2"/>
      <c r="AU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7"/>
      <c r="AO678" s="7"/>
      <c r="AP678" s="2"/>
      <c r="AQ678" s="2"/>
      <c r="AR678" s="2"/>
      <c r="AS678" s="2"/>
      <c r="AT678" s="2"/>
      <c r="AU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7"/>
      <c r="AO679" s="7"/>
      <c r="AP679" s="2"/>
      <c r="AQ679" s="2"/>
      <c r="AR679" s="2"/>
      <c r="AS679" s="2"/>
      <c r="AT679" s="2"/>
      <c r="AU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7"/>
      <c r="AO680" s="7"/>
      <c r="AP680" s="2"/>
      <c r="AQ680" s="2"/>
      <c r="AR680" s="2"/>
      <c r="AS680" s="2"/>
      <c r="AT680" s="2"/>
      <c r="AU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7"/>
      <c r="AO681" s="7"/>
      <c r="AP681" s="2"/>
      <c r="AQ681" s="2"/>
      <c r="AR681" s="2"/>
      <c r="AS681" s="2"/>
      <c r="AT681" s="2"/>
      <c r="AU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7"/>
      <c r="AO682" s="7"/>
      <c r="AP682" s="2"/>
      <c r="AQ682" s="2"/>
      <c r="AR682" s="2"/>
      <c r="AS682" s="2"/>
      <c r="AT682" s="2"/>
      <c r="AU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7"/>
      <c r="AO683" s="7"/>
      <c r="AP683" s="2"/>
      <c r="AQ683" s="2"/>
      <c r="AR683" s="2"/>
      <c r="AS683" s="2"/>
      <c r="AT683" s="2"/>
      <c r="AU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7"/>
      <c r="AO684" s="7"/>
      <c r="AP684" s="2"/>
      <c r="AQ684" s="2"/>
      <c r="AR684" s="2"/>
      <c r="AS684" s="2"/>
      <c r="AT684" s="2"/>
      <c r="AU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7"/>
      <c r="AO685" s="7"/>
      <c r="AP685" s="2"/>
      <c r="AQ685" s="2"/>
      <c r="AR685" s="2"/>
      <c r="AS685" s="2"/>
      <c r="AT685" s="2"/>
      <c r="AU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7"/>
      <c r="AO686" s="7"/>
      <c r="AP686" s="2"/>
      <c r="AQ686" s="2"/>
      <c r="AR686" s="2"/>
      <c r="AS686" s="2"/>
      <c r="AT686" s="2"/>
      <c r="AU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7"/>
      <c r="AO687" s="7"/>
      <c r="AP687" s="2"/>
      <c r="AQ687" s="2"/>
      <c r="AR687" s="2"/>
      <c r="AS687" s="2"/>
      <c r="AT687" s="2"/>
      <c r="AU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7"/>
      <c r="AO688" s="7"/>
      <c r="AP688" s="2"/>
      <c r="AQ688" s="2"/>
      <c r="AR688" s="2"/>
      <c r="AS688" s="2"/>
      <c r="AT688" s="2"/>
      <c r="AU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7"/>
      <c r="AO689" s="7"/>
      <c r="AP689" s="2"/>
      <c r="AQ689" s="2"/>
      <c r="AR689" s="2"/>
      <c r="AS689" s="2"/>
      <c r="AT689" s="2"/>
      <c r="AU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7"/>
      <c r="AO690" s="7"/>
      <c r="AP690" s="2"/>
      <c r="AQ690" s="2"/>
      <c r="AR690" s="2"/>
      <c r="AS690" s="2"/>
      <c r="AT690" s="2"/>
      <c r="AU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7"/>
      <c r="AO691" s="7"/>
      <c r="AP691" s="2"/>
      <c r="AQ691" s="2"/>
      <c r="AR691" s="2"/>
      <c r="AS691" s="2"/>
      <c r="AT691" s="2"/>
      <c r="AU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7"/>
      <c r="AO692" s="7"/>
      <c r="AP692" s="2"/>
      <c r="AQ692" s="2"/>
      <c r="AR692" s="2"/>
      <c r="AS692" s="2"/>
      <c r="AT692" s="2"/>
      <c r="AU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7"/>
      <c r="AO693" s="7"/>
      <c r="AP693" s="2"/>
      <c r="AQ693" s="2"/>
      <c r="AR693" s="2"/>
      <c r="AS693" s="2"/>
      <c r="AT693" s="2"/>
      <c r="AU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7"/>
      <c r="AO694" s="7"/>
      <c r="AP694" s="2"/>
      <c r="AQ694" s="2"/>
      <c r="AR694" s="2"/>
      <c r="AS694" s="2"/>
      <c r="AT694" s="2"/>
      <c r="AU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7"/>
      <c r="AO695" s="7"/>
      <c r="AP695" s="2"/>
      <c r="AQ695" s="2"/>
      <c r="AR695" s="2"/>
      <c r="AS695" s="2"/>
      <c r="AT695" s="2"/>
      <c r="AU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7"/>
      <c r="AO696" s="7"/>
      <c r="AP696" s="2"/>
      <c r="AQ696" s="2"/>
      <c r="AR696" s="2"/>
      <c r="AS696" s="2"/>
      <c r="AT696" s="2"/>
      <c r="AU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7"/>
      <c r="AO697" s="7"/>
      <c r="AP697" s="2"/>
      <c r="AQ697" s="2"/>
      <c r="AR697" s="2"/>
      <c r="AS697" s="2"/>
      <c r="AT697" s="2"/>
      <c r="AU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7"/>
      <c r="AO698" s="7"/>
      <c r="AP698" s="2"/>
      <c r="AQ698" s="2"/>
      <c r="AR698" s="2"/>
      <c r="AS698" s="2"/>
      <c r="AT698" s="2"/>
      <c r="AU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7"/>
      <c r="AO699" s="7"/>
      <c r="AP699" s="2"/>
      <c r="AQ699" s="2"/>
      <c r="AR699" s="2"/>
      <c r="AS699" s="2"/>
      <c r="AT699" s="2"/>
      <c r="AU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7"/>
      <c r="AO700" s="7"/>
      <c r="AP700" s="2"/>
      <c r="AQ700" s="2"/>
      <c r="AR700" s="2"/>
      <c r="AS700" s="2"/>
      <c r="AT700" s="2"/>
      <c r="AU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7"/>
      <c r="AO701" s="7"/>
      <c r="AP701" s="2"/>
      <c r="AQ701" s="2"/>
      <c r="AR701" s="2"/>
      <c r="AS701" s="2"/>
      <c r="AT701" s="2"/>
      <c r="AU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7"/>
      <c r="AO702" s="7"/>
      <c r="AP702" s="2"/>
      <c r="AQ702" s="2"/>
      <c r="AR702" s="2"/>
      <c r="AS702" s="2"/>
      <c r="AT702" s="2"/>
      <c r="AU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7"/>
      <c r="AO703" s="7"/>
      <c r="AP703" s="2"/>
      <c r="AQ703" s="2"/>
      <c r="AR703" s="2"/>
      <c r="AS703" s="2"/>
      <c r="AT703" s="2"/>
      <c r="AU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7"/>
      <c r="AO704" s="7"/>
      <c r="AP704" s="2"/>
      <c r="AQ704" s="2"/>
      <c r="AR704" s="2"/>
      <c r="AS704" s="2"/>
      <c r="AT704" s="2"/>
      <c r="AU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7"/>
      <c r="AO705" s="7"/>
      <c r="AP705" s="2"/>
      <c r="AQ705" s="2"/>
      <c r="AR705" s="2"/>
      <c r="AS705" s="2"/>
      <c r="AT705" s="2"/>
      <c r="AU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7"/>
      <c r="AO706" s="7"/>
      <c r="AP706" s="2"/>
      <c r="AQ706" s="2"/>
      <c r="AR706" s="2"/>
      <c r="AS706" s="2"/>
      <c r="AT706" s="2"/>
      <c r="AU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7"/>
      <c r="AO707" s="7"/>
      <c r="AP707" s="2"/>
      <c r="AQ707" s="2"/>
      <c r="AR707" s="2"/>
      <c r="AS707" s="2"/>
      <c r="AT707" s="2"/>
      <c r="AU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7"/>
      <c r="AO708" s="7"/>
      <c r="AP708" s="2"/>
      <c r="AQ708" s="2"/>
      <c r="AR708" s="2"/>
      <c r="AS708" s="2"/>
      <c r="AT708" s="2"/>
      <c r="AU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7"/>
      <c r="AO709" s="7"/>
      <c r="AP709" s="2"/>
      <c r="AQ709" s="2"/>
      <c r="AR709" s="2"/>
      <c r="AS709" s="2"/>
      <c r="AT709" s="2"/>
      <c r="AU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7"/>
      <c r="AO710" s="7"/>
      <c r="AP710" s="2"/>
      <c r="AQ710" s="2"/>
      <c r="AR710" s="2"/>
      <c r="AS710" s="2"/>
      <c r="AT710" s="2"/>
      <c r="AU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7"/>
      <c r="AO711" s="7"/>
      <c r="AP711" s="2"/>
      <c r="AQ711" s="2"/>
      <c r="AR711" s="2"/>
      <c r="AS711" s="2"/>
      <c r="AT711" s="2"/>
      <c r="AU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7"/>
      <c r="AO712" s="7"/>
      <c r="AP712" s="2"/>
      <c r="AQ712" s="2"/>
      <c r="AR712" s="2"/>
      <c r="AS712" s="2"/>
      <c r="AT712" s="2"/>
      <c r="AU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7"/>
      <c r="AO713" s="7"/>
      <c r="AP713" s="2"/>
      <c r="AQ713" s="2"/>
      <c r="AR713" s="2"/>
      <c r="AS713" s="2"/>
      <c r="AT713" s="2"/>
      <c r="AU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7"/>
      <c r="AO714" s="7"/>
      <c r="AP714" s="2"/>
      <c r="AQ714" s="2"/>
      <c r="AR714" s="2"/>
      <c r="AS714" s="2"/>
      <c r="AT714" s="2"/>
      <c r="AU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7"/>
      <c r="AO715" s="7"/>
      <c r="AP715" s="2"/>
      <c r="AQ715" s="2"/>
      <c r="AR715" s="2"/>
      <c r="AS715" s="2"/>
      <c r="AT715" s="2"/>
      <c r="AU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7"/>
      <c r="AO716" s="7"/>
      <c r="AP716" s="2"/>
      <c r="AQ716" s="2"/>
      <c r="AR716" s="2"/>
      <c r="AS716" s="2"/>
      <c r="AT716" s="2"/>
      <c r="AU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7"/>
      <c r="AO717" s="7"/>
      <c r="AP717" s="2"/>
      <c r="AQ717" s="2"/>
      <c r="AR717" s="2"/>
      <c r="AS717" s="2"/>
      <c r="AT717" s="2"/>
      <c r="AU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7"/>
      <c r="AO718" s="7"/>
      <c r="AP718" s="2"/>
      <c r="AQ718" s="2"/>
      <c r="AR718" s="2"/>
      <c r="AS718" s="2"/>
      <c r="AT718" s="2"/>
      <c r="AU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7"/>
      <c r="AO719" s="7"/>
      <c r="AP719" s="2"/>
      <c r="AQ719" s="2"/>
      <c r="AR719" s="2"/>
      <c r="AS719" s="2"/>
      <c r="AT719" s="2"/>
      <c r="AU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7"/>
      <c r="AO720" s="7"/>
      <c r="AP720" s="2"/>
      <c r="AQ720" s="2"/>
      <c r="AR720" s="2"/>
      <c r="AS720" s="2"/>
      <c r="AT720" s="2"/>
      <c r="AU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7"/>
      <c r="AO721" s="7"/>
      <c r="AP721" s="2"/>
      <c r="AQ721" s="2"/>
      <c r="AR721" s="2"/>
      <c r="AS721" s="2"/>
      <c r="AT721" s="2"/>
      <c r="AU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7"/>
      <c r="AO722" s="7"/>
      <c r="AP722" s="2"/>
      <c r="AQ722" s="2"/>
      <c r="AR722" s="2"/>
      <c r="AS722" s="2"/>
      <c r="AT722" s="2"/>
      <c r="AU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7"/>
      <c r="AO723" s="7"/>
      <c r="AP723" s="2"/>
      <c r="AQ723" s="2"/>
      <c r="AR723" s="2"/>
      <c r="AS723" s="2"/>
      <c r="AT723" s="2"/>
      <c r="AU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7"/>
      <c r="AO724" s="7"/>
      <c r="AP724" s="2"/>
      <c r="AQ724" s="2"/>
      <c r="AR724" s="2"/>
      <c r="AS724" s="2"/>
      <c r="AT724" s="2"/>
      <c r="AU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7"/>
      <c r="AO725" s="7"/>
      <c r="AP725" s="2"/>
      <c r="AQ725" s="2"/>
      <c r="AR725" s="2"/>
      <c r="AS725" s="2"/>
      <c r="AT725" s="2"/>
      <c r="AU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7"/>
      <c r="AO726" s="7"/>
      <c r="AP726" s="2"/>
      <c r="AQ726" s="2"/>
      <c r="AR726" s="2"/>
      <c r="AS726" s="2"/>
      <c r="AT726" s="2"/>
      <c r="AU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7"/>
      <c r="AO727" s="7"/>
      <c r="AP727" s="2"/>
      <c r="AQ727" s="2"/>
      <c r="AR727" s="2"/>
      <c r="AS727" s="2"/>
      <c r="AT727" s="2"/>
      <c r="AU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7"/>
      <c r="AO728" s="7"/>
      <c r="AP728" s="2"/>
      <c r="AQ728" s="2"/>
      <c r="AR728" s="2"/>
      <c r="AS728" s="2"/>
      <c r="AT728" s="2"/>
      <c r="AU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7"/>
      <c r="AO729" s="7"/>
      <c r="AP729" s="2"/>
      <c r="AQ729" s="2"/>
      <c r="AR729" s="2"/>
      <c r="AS729" s="2"/>
      <c r="AT729" s="2"/>
      <c r="AU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7"/>
      <c r="AO730" s="7"/>
      <c r="AP730" s="2"/>
      <c r="AQ730" s="2"/>
      <c r="AR730" s="2"/>
      <c r="AS730" s="2"/>
      <c r="AT730" s="2"/>
      <c r="AU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7"/>
      <c r="AO731" s="7"/>
      <c r="AP731" s="2"/>
      <c r="AQ731" s="2"/>
      <c r="AR731" s="2"/>
      <c r="AS731" s="2"/>
      <c r="AT731" s="2"/>
      <c r="AU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7"/>
      <c r="AO732" s="7"/>
      <c r="AP732" s="2"/>
      <c r="AQ732" s="2"/>
      <c r="AR732" s="2"/>
      <c r="AS732" s="2"/>
      <c r="AT732" s="2"/>
      <c r="AU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7"/>
      <c r="AO733" s="7"/>
      <c r="AP733" s="2"/>
      <c r="AQ733" s="2"/>
      <c r="AR733" s="2"/>
      <c r="AS733" s="2"/>
      <c r="AT733" s="2"/>
      <c r="AU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7"/>
      <c r="AO734" s="7"/>
      <c r="AP734" s="2"/>
      <c r="AQ734" s="2"/>
      <c r="AR734" s="2"/>
      <c r="AS734" s="2"/>
      <c r="AT734" s="2"/>
      <c r="AU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7"/>
      <c r="AO735" s="7"/>
      <c r="AP735" s="2"/>
      <c r="AQ735" s="2"/>
      <c r="AR735" s="2"/>
      <c r="AS735" s="2"/>
      <c r="AT735" s="2"/>
      <c r="AU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7"/>
      <c r="AO736" s="7"/>
      <c r="AP736" s="2"/>
      <c r="AQ736" s="2"/>
      <c r="AR736" s="2"/>
      <c r="AS736" s="2"/>
      <c r="AT736" s="2"/>
      <c r="AU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7"/>
      <c r="AO737" s="7"/>
      <c r="AP737" s="2"/>
      <c r="AQ737" s="2"/>
      <c r="AR737" s="2"/>
      <c r="AS737" s="2"/>
      <c r="AT737" s="2"/>
      <c r="AU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7"/>
      <c r="AO738" s="7"/>
      <c r="AP738" s="2"/>
      <c r="AQ738" s="2"/>
      <c r="AR738" s="2"/>
      <c r="AS738" s="2"/>
      <c r="AT738" s="2"/>
      <c r="AU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7"/>
      <c r="AO739" s="7"/>
      <c r="AP739" s="2"/>
      <c r="AQ739" s="2"/>
      <c r="AR739" s="2"/>
      <c r="AS739" s="2"/>
      <c r="AT739" s="2"/>
      <c r="AU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7"/>
      <c r="AO740" s="7"/>
      <c r="AP740" s="2"/>
      <c r="AQ740" s="2"/>
      <c r="AR740" s="2"/>
      <c r="AS740" s="2"/>
      <c r="AT740" s="2"/>
      <c r="AU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7"/>
      <c r="AO741" s="7"/>
      <c r="AP741" s="2"/>
      <c r="AQ741" s="2"/>
      <c r="AR741" s="2"/>
      <c r="AS741" s="2"/>
      <c r="AT741" s="2"/>
      <c r="AU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7"/>
      <c r="AO742" s="7"/>
      <c r="AP742" s="2"/>
      <c r="AQ742" s="2"/>
      <c r="AR742" s="2"/>
      <c r="AS742" s="2"/>
      <c r="AT742" s="2"/>
      <c r="AU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7"/>
      <c r="AO743" s="7"/>
      <c r="AP743" s="2"/>
      <c r="AQ743" s="2"/>
      <c r="AR743" s="2"/>
      <c r="AS743" s="2"/>
      <c r="AT743" s="2"/>
      <c r="AU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7"/>
      <c r="AO744" s="7"/>
      <c r="AP744" s="2"/>
      <c r="AQ744" s="2"/>
      <c r="AR744" s="2"/>
      <c r="AS744" s="2"/>
      <c r="AT744" s="2"/>
      <c r="AU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7"/>
      <c r="AO745" s="7"/>
      <c r="AP745" s="2"/>
      <c r="AQ745" s="2"/>
      <c r="AR745" s="2"/>
      <c r="AS745" s="2"/>
      <c r="AT745" s="2"/>
      <c r="AU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7"/>
      <c r="AO746" s="7"/>
      <c r="AP746" s="2"/>
      <c r="AQ746" s="2"/>
      <c r="AR746" s="2"/>
      <c r="AS746" s="2"/>
      <c r="AT746" s="2"/>
      <c r="AU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7"/>
      <c r="AO747" s="7"/>
      <c r="AP747" s="2"/>
      <c r="AQ747" s="2"/>
      <c r="AR747" s="2"/>
      <c r="AS747" s="2"/>
      <c r="AT747" s="2"/>
      <c r="AU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7"/>
      <c r="AO748" s="7"/>
      <c r="AP748" s="2"/>
      <c r="AQ748" s="2"/>
      <c r="AR748" s="2"/>
      <c r="AS748" s="2"/>
      <c r="AT748" s="2"/>
      <c r="AU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7"/>
      <c r="AO749" s="7"/>
      <c r="AP749" s="2"/>
      <c r="AQ749" s="2"/>
      <c r="AR749" s="2"/>
      <c r="AS749" s="2"/>
      <c r="AT749" s="2"/>
      <c r="AU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7"/>
      <c r="AO750" s="7"/>
      <c r="AP750" s="2"/>
      <c r="AQ750" s="2"/>
      <c r="AR750" s="2"/>
      <c r="AS750" s="2"/>
      <c r="AT750" s="2"/>
      <c r="AU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7"/>
      <c r="AO751" s="7"/>
      <c r="AP751" s="2"/>
      <c r="AQ751" s="2"/>
      <c r="AR751" s="2"/>
      <c r="AS751" s="2"/>
      <c r="AT751" s="2"/>
      <c r="AU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7"/>
      <c r="AO752" s="7"/>
      <c r="AP752" s="2"/>
      <c r="AQ752" s="2"/>
      <c r="AR752" s="2"/>
      <c r="AS752" s="2"/>
      <c r="AT752" s="2"/>
      <c r="AU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7"/>
      <c r="AO753" s="7"/>
      <c r="AP753" s="2"/>
      <c r="AQ753" s="2"/>
      <c r="AR753" s="2"/>
      <c r="AS753" s="2"/>
      <c r="AT753" s="2"/>
      <c r="AU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7"/>
      <c r="AO754" s="7"/>
      <c r="AP754" s="2"/>
      <c r="AQ754" s="2"/>
      <c r="AR754" s="2"/>
      <c r="AS754" s="2"/>
      <c r="AT754" s="2"/>
      <c r="AU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7"/>
      <c r="AO755" s="7"/>
      <c r="AP755" s="2"/>
      <c r="AQ755" s="2"/>
      <c r="AR755" s="2"/>
      <c r="AS755" s="2"/>
      <c r="AT755" s="2"/>
      <c r="AU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7"/>
      <c r="AO756" s="7"/>
      <c r="AP756" s="2"/>
      <c r="AQ756" s="2"/>
      <c r="AR756" s="2"/>
      <c r="AS756" s="2"/>
      <c r="AT756" s="2"/>
      <c r="AU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7"/>
      <c r="AO757" s="7"/>
      <c r="AP757" s="2"/>
      <c r="AQ757" s="2"/>
      <c r="AR757" s="2"/>
      <c r="AS757" s="2"/>
      <c r="AT757" s="2"/>
      <c r="AU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7"/>
      <c r="AO758" s="7"/>
      <c r="AP758" s="2"/>
      <c r="AQ758" s="2"/>
      <c r="AR758" s="2"/>
      <c r="AS758" s="2"/>
      <c r="AT758" s="2"/>
      <c r="AU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7"/>
      <c r="AO759" s="7"/>
      <c r="AP759" s="2"/>
      <c r="AQ759" s="2"/>
      <c r="AR759" s="2"/>
      <c r="AS759" s="2"/>
      <c r="AT759" s="2"/>
      <c r="AU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7"/>
      <c r="AO760" s="7"/>
      <c r="AP760" s="2"/>
      <c r="AQ760" s="2"/>
      <c r="AR760" s="2"/>
      <c r="AS760" s="2"/>
      <c r="AT760" s="2"/>
      <c r="AU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7"/>
      <c r="AO761" s="7"/>
      <c r="AP761" s="2"/>
      <c r="AQ761" s="2"/>
      <c r="AR761" s="2"/>
      <c r="AS761" s="2"/>
      <c r="AT761" s="2"/>
      <c r="AU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7"/>
      <c r="AO762" s="7"/>
      <c r="AP762" s="2"/>
      <c r="AQ762" s="2"/>
      <c r="AR762" s="2"/>
      <c r="AS762" s="2"/>
      <c r="AT762" s="2"/>
      <c r="AU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7"/>
      <c r="AO763" s="7"/>
      <c r="AP763" s="2"/>
      <c r="AQ763" s="2"/>
      <c r="AR763" s="2"/>
      <c r="AS763" s="2"/>
      <c r="AT763" s="2"/>
      <c r="AU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7"/>
      <c r="AO764" s="7"/>
      <c r="AP764" s="2"/>
      <c r="AQ764" s="2"/>
      <c r="AR764" s="2"/>
      <c r="AS764" s="2"/>
      <c r="AT764" s="2"/>
      <c r="AU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7"/>
      <c r="AO765" s="7"/>
      <c r="AP765" s="2"/>
      <c r="AQ765" s="2"/>
      <c r="AR765" s="2"/>
      <c r="AS765" s="2"/>
      <c r="AT765" s="2"/>
      <c r="AU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7"/>
      <c r="AO766" s="7"/>
      <c r="AP766" s="2"/>
      <c r="AQ766" s="2"/>
      <c r="AR766" s="2"/>
      <c r="AS766" s="2"/>
      <c r="AT766" s="2"/>
      <c r="AU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7"/>
      <c r="AO767" s="7"/>
      <c r="AP767" s="2"/>
      <c r="AQ767" s="2"/>
      <c r="AR767" s="2"/>
      <c r="AS767" s="2"/>
      <c r="AT767" s="2"/>
      <c r="AU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7"/>
      <c r="AO768" s="7"/>
      <c r="AP768" s="2"/>
      <c r="AQ768" s="2"/>
      <c r="AR768" s="2"/>
      <c r="AS768" s="2"/>
      <c r="AT768" s="2"/>
      <c r="AU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7"/>
      <c r="AO769" s="7"/>
      <c r="AP769" s="2"/>
      <c r="AQ769" s="2"/>
      <c r="AR769" s="2"/>
      <c r="AS769" s="2"/>
      <c r="AT769" s="2"/>
      <c r="AU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7"/>
      <c r="AO770" s="7"/>
      <c r="AP770" s="2"/>
      <c r="AQ770" s="2"/>
      <c r="AR770" s="2"/>
      <c r="AS770" s="2"/>
      <c r="AT770" s="2"/>
      <c r="AU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7"/>
      <c r="AO771" s="7"/>
      <c r="AP771" s="2"/>
      <c r="AQ771" s="2"/>
      <c r="AR771" s="2"/>
      <c r="AS771" s="2"/>
      <c r="AT771" s="2"/>
      <c r="AU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7"/>
      <c r="AO772" s="7"/>
      <c r="AP772" s="2"/>
      <c r="AQ772" s="2"/>
      <c r="AR772" s="2"/>
      <c r="AS772" s="2"/>
      <c r="AT772" s="2"/>
      <c r="AU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7"/>
      <c r="AO773" s="7"/>
      <c r="AP773" s="2"/>
      <c r="AQ773" s="2"/>
      <c r="AR773" s="2"/>
      <c r="AS773" s="2"/>
      <c r="AT773" s="2"/>
      <c r="AU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7"/>
      <c r="AO774" s="7"/>
      <c r="AP774" s="2"/>
      <c r="AQ774" s="2"/>
      <c r="AR774" s="2"/>
      <c r="AS774" s="2"/>
      <c r="AT774" s="2"/>
      <c r="AU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7"/>
      <c r="AO775" s="7"/>
      <c r="AP775" s="2"/>
      <c r="AQ775" s="2"/>
      <c r="AR775" s="2"/>
      <c r="AS775" s="2"/>
      <c r="AT775" s="2"/>
      <c r="AU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7"/>
      <c r="AO776" s="7"/>
      <c r="AP776" s="2"/>
      <c r="AQ776" s="2"/>
      <c r="AR776" s="2"/>
      <c r="AS776" s="2"/>
      <c r="AT776" s="2"/>
      <c r="AU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7"/>
      <c r="AO777" s="7"/>
      <c r="AP777" s="2"/>
      <c r="AQ777" s="2"/>
      <c r="AR777" s="2"/>
      <c r="AS777" s="2"/>
      <c r="AT777" s="2"/>
      <c r="AU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7"/>
      <c r="AO778" s="7"/>
      <c r="AP778" s="2"/>
      <c r="AQ778" s="2"/>
      <c r="AR778" s="2"/>
      <c r="AS778" s="2"/>
      <c r="AT778" s="2"/>
      <c r="AU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7"/>
      <c r="AO779" s="7"/>
      <c r="AP779" s="2"/>
      <c r="AQ779" s="2"/>
      <c r="AR779" s="2"/>
      <c r="AS779" s="2"/>
      <c r="AT779" s="2"/>
      <c r="AU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7"/>
      <c r="AO780" s="7"/>
      <c r="AP780" s="2"/>
      <c r="AQ780" s="2"/>
      <c r="AR780" s="2"/>
      <c r="AS780" s="2"/>
      <c r="AT780" s="2"/>
      <c r="AU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7"/>
      <c r="AO781" s="7"/>
      <c r="AP781" s="2"/>
      <c r="AQ781" s="2"/>
      <c r="AR781" s="2"/>
      <c r="AS781" s="2"/>
      <c r="AT781" s="2"/>
      <c r="AU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7"/>
      <c r="AO782" s="7"/>
      <c r="AP782" s="2"/>
      <c r="AQ782" s="2"/>
      <c r="AR782" s="2"/>
      <c r="AS782" s="2"/>
      <c r="AT782" s="2"/>
      <c r="AU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7"/>
      <c r="AO783" s="7"/>
      <c r="AP783" s="2"/>
      <c r="AQ783" s="2"/>
      <c r="AR783" s="2"/>
      <c r="AS783" s="2"/>
      <c r="AT783" s="2"/>
      <c r="AU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7"/>
      <c r="AO784" s="7"/>
      <c r="AP784" s="2"/>
      <c r="AQ784" s="2"/>
      <c r="AR784" s="2"/>
      <c r="AS784" s="2"/>
      <c r="AT784" s="2"/>
      <c r="AU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7"/>
      <c r="AO785" s="7"/>
      <c r="AP785" s="2"/>
      <c r="AQ785" s="2"/>
      <c r="AR785" s="2"/>
      <c r="AS785" s="2"/>
      <c r="AT785" s="2"/>
      <c r="AU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7"/>
      <c r="AO786" s="7"/>
      <c r="AP786" s="2"/>
      <c r="AQ786" s="2"/>
      <c r="AR786" s="2"/>
      <c r="AS786" s="2"/>
      <c r="AT786" s="2"/>
      <c r="AU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7"/>
      <c r="AO787" s="7"/>
      <c r="AP787" s="2"/>
      <c r="AQ787" s="2"/>
      <c r="AR787" s="2"/>
      <c r="AS787" s="2"/>
      <c r="AT787" s="2"/>
      <c r="AU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7"/>
      <c r="AO788" s="7"/>
      <c r="AP788" s="2"/>
      <c r="AQ788" s="2"/>
      <c r="AR788" s="2"/>
      <c r="AS788" s="2"/>
      <c r="AT788" s="2"/>
      <c r="AU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7"/>
      <c r="AO789" s="7"/>
      <c r="AP789" s="2"/>
      <c r="AQ789" s="2"/>
      <c r="AR789" s="2"/>
      <c r="AS789" s="2"/>
      <c r="AT789" s="2"/>
      <c r="AU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7"/>
      <c r="AO790" s="7"/>
      <c r="AP790" s="2"/>
      <c r="AQ790" s="2"/>
      <c r="AR790" s="2"/>
      <c r="AS790" s="2"/>
      <c r="AT790" s="2"/>
      <c r="AU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7"/>
      <c r="AO791" s="7"/>
      <c r="AP791" s="2"/>
      <c r="AQ791" s="2"/>
      <c r="AR791" s="2"/>
      <c r="AS791" s="2"/>
      <c r="AT791" s="2"/>
      <c r="AU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7"/>
      <c r="AO792" s="7"/>
      <c r="AP792" s="2"/>
      <c r="AQ792" s="2"/>
      <c r="AR792" s="2"/>
      <c r="AS792" s="2"/>
      <c r="AT792" s="2"/>
      <c r="AU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7"/>
      <c r="AO793" s="7"/>
      <c r="AP793" s="2"/>
      <c r="AQ793" s="2"/>
      <c r="AR793" s="2"/>
      <c r="AS793" s="2"/>
      <c r="AT793" s="2"/>
      <c r="AU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7"/>
      <c r="AO794" s="7"/>
      <c r="AP794" s="2"/>
      <c r="AQ794" s="2"/>
      <c r="AR794" s="2"/>
      <c r="AS794" s="2"/>
      <c r="AT794" s="2"/>
      <c r="AU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7"/>
      <c r="AO795" s="7"/>
      <c r="AP795" s="2"/>
      <c r="AQ795" s="2"/>
      <c r="AR795" s="2"/>
      <c r="AS795" s="2"/>
      <c r="AT795" s="2"/>
      <c r="AU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7"/>
      <c r="AO796" s="7"/>
      <c r="AP796" s="2"/>
      <c r="AQ796" s="2"/>
      <c r="AR796" s="2"/>
      <c r="AS796" s="2"/>
      <c r="AT796" s="2"/>
      <c r="AU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7"/>
      <c r="AO797" s="7"/>
      <c r="AP797" s="2"/>
      <c r="AQ797" s="2"/>
      <c r="AR797" s="2"/>
      <c r="AS797" s="2"/>
      <c r="AT797" s="2"/>
      <c r="AU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7"/>
      <c r="AO798" s="7"/>
      <c r="AP798" s="2"/>
      <c r="AQ798" s="2"/>
      <c r="AR798" s="2"/>
      <c r="AS798" s="2"/>
      <c r="AT798" s="2"/>
      <c r="AU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7"/>
      <c r="AO799" s="7"/>
      <c r="AP799" s="2"/>
      <c r="AQ799" s="2"/>
      <c r="AR799" s="2"/>
      <c r="AS799" s="2"/>
      <c r="AT799" s="2"/>
      <c r="AU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7"/>
      <c r="AO800" s="7"/>
      <c r="AP800" s="2"/>
      <c r="AQ800" s="2"/>
      <c r="AR800" s="2"/>
      <c r="AS800" s="2"/>
      <c r="AT800" s="2"/>
      <c r="AU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7"/>
      <c r="AO801" s="7"/>
      <c r="AP801" s="2"/>
      <c r="AQ801" s="2"/>
      <c r="AR801" s="2"/>
      <c r="AS801" s="2"/>
      <c r="AT801" s="2"/>
      <c r="AU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7"/>
      <c r="AO802" s="7"/>
      <c r="AP802" s="2"/>
      <c r="AQ802" s="2"/>
      <c r="AR802" s="2"/>
      <c r="AS802" s="2"/>
      <c r="AT802" s="2"/>
      <c r="AU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7"/>
      <c r="AO803" s="7"/>
      <c r="AP803" s="2"/>
      <c r="AQ803" s="2"/>
      <c r="AR803" s="2"/>
      <c r="AS803" s="2"/>
      <c r="AT803" s="2"/>
      <c r="AU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7"/>
      <c r="AO804" s="7"/>
      <c r="AP804" s="2"/>
      <c r="AQ804" s="2"/>
      <c r="AR804" s="2"/>
      <c r="AS804" s="2"/>
      <c r="AT804" s="2"/>
      <c r="AU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7"/>
      <c r="AO805" s="7"/>
      <c r="AP805" s="2"/>
      <c r="AQ805" s="2"/>
      <c r="AR805" s="2"/>
      <c r="AS805" s="2"/>
      <c r="AT805" s="2"/>
      <c r="AU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7"/>
      <c r="AO806" s="7"/>
      <c r="AP806" s="2"/>
      <c r="AQ806" s="2"/>
      <c r="AR806" s="2"/>
      <c r="AS806" s="2"/>
      <c r="AT806" s="2"/>
      <c r="AU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7"/>
      <c r="AO807" s="7"/>
      <c r="AP807" s="2"/>
      <c r="AQ807" s="2"/>
      <c r="AR807" s="2"/>
      <c r="AS807" s="2"/>
      <c r="AT807" s="2"/>
      <c r="AU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7"/>
      <c r="AO808" s="7"/>
      <c r="AP808" s="2"/>
      <c r="AQ808" s="2"/>
      <c r="AR808" s="2"/>
      <c r="AS808" s="2"/>
      <c r="AT808" s="2"/>
      <c r="AU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7"/>
      <c r="AO809" s="7"/>
      <c r="AP809" s="2"/>
      <c r="AQ809" s="2"/>
      <c r="AR809" s="2"/>
      <c r="AS809" s="2"/>
      <c r="AT809" s="2"/>
      <c r="AU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7"/>
      <c r="AO810" s="7"/>
      <c r="AP810" s="2"/>
      <c r="AQ810" s="2"/>
      <c r="AR810" s="2"/>
      <c r="AS810" s="2"/>
      <c r="AT810" s="2"/>
      <c r="AU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7"/>
      <c r="AO811" s="7"/>
      <c r="AP811" s="2"/>
      <c r="AQ811" s="2"/>
      <c r="AR811" s="2"/>
      <c r="AS811" s="2"/>
      <c r="AT811" s="2"/>
      <c r="AU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7"/>
      <c r="AO812" s="7"/>
      <c r="AP812" s="2"/>
      <c r="AQ812" s="2"/>
      <c r="AR812" s="2"/>
      <c r="AS812" s="2"/>
      <c r="AT812" s="2"/>
      <c r="AU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7"/>
      <c r="AO813" s="7"/>
      <c r="AP813" s="2"/>
      <c r="AQ813" s="2"/>
      <c r="AR813" s="2"/>
      <c r="AS813" s="2"/>
      <c r="AT813" s="2"/>
      <c r="AU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7"/>
      <c r="AO814" s="7"/>
      <c r="AP814" s="2"/>
      <c r="AQ814" s="2"/>
      <c r="AR814" s="2"/>
      <c r="AS814" s="2"/>
      <c r="AT814" s="2"/>
      <c r="AU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7"/>
      <c r="AO815" s="7"/>
      <c r="AP815" s="2"/>
      <c r="AQ815" s="2"/>
      <c r="AR815" s="2"/>
      <c r="AS815" s="2"/>
      <c r="AT815" s="2"/>
      <c r="AU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7"/>
      <c r="AO816" s="7"/>
      <c r="AP816" s="2"/>
      <c r="AQ816" s="2"/>
      <c r="AR816" s="2"/>
      <c r="AS816" s="2"/>
      <c r="AT816" s="2"/>
      <c r="AU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7"/>
      <c r="AO817" s="7"/>
      <c r="AP817" s="2"/>
      <c r="AQ817" s="2"/>
      <c r="AR817" s="2"/>
      <c r="AS817" s="2"/>
      <c r="AT817" s="2"/>
      <c r="AU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7"/>
      <c r="AO818" s="7"/>
      <c r="AP818" s="2"/>
      <c r="AQ818" s="2"/>
      <c r="AR818" s="2"/>
      <c r="AS818" s="2"/>
      <c r="AT818" s="2"/>
      <c r="AU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7"/>
      <c r="AO819" s="7"/>
      <c r="AP819" s="2"/>
      <c r="AQ819" s="2"/>
      <c r="AR819" s="2"/>
      <c r="AS819" s="2"/>
      <c r="AT819" s="2"/>
      <c r="AU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7"/>
      <c r="AO820" s="7"/>
      <c r="AP820" s="2"/>
      <c r="AQ820" s="2"/>
      <c r="AR820" s="2"/>
      <c r="AS820" s="2"/>
      <c r="AT820" s="2"/>
      <c r="AU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7"/>
      <c r="AO821" s="7"/>
      <c r="AP821" s="2"/>
      <c r="AQ821" s="2"/>
      <c r="AR821" s="2"/>
      <c r="AS821" s="2"/>
      <c r="AT821" s="2"/>
      <c r="AU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7"/>
      <c r="AO822" s="7"/>
      <c r="AP822" s="2"/>
      <c r="AQ822" s="2"/>
      <c r="AR822" s="2"/>
      <c r="AS822" s="2"/>
      <c r="AT822" s="2"/>
      <c r="AU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7"/>
      <c r="AO823" s="7"/>
      <c r="AP823" s="2"/>
      <c r="AQ823" s="2"/>
      <c r="AR823" s="2"/>
      <c r="AS823" s="2"/>
      <c r="AT823" s="2"/>
      <c r="AU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7"/>
      <c r="AO824" s="7"/>
      <c r="AP824" s="2"/>
      <c r="AQ824" s="2"/>
      <c r="AR824" s="2"/>
      <c r="AS824" s="2"/>
      <c r="AT824" s="2"/>
      <c r="AU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7"/>
      <c r="AO825" s="7"/>
      <c r="AP825" s="2"/>
      <c r="AQ825" s="2"/>
      <c r="AR825" s="2"/>
      <c r="AS825" s="2"/>
      <c r="AT825" s="2"/>
      <c r="AU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7"/>
      <c r="AO826" s="7"/>
      <c r="AP826" s="2"/>
      <c r="AQ826" s="2"/>
      <c r="AR826" s="2"/>
      <c r="AS826" s="2"/>
      <c r="AT826" s="2"/>
      <c r="AU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7"/>
      <c r="AO827" s="7"/>
      <c r="AP827" s="2"/>
      <c r="AQ827" s="2"/>
      <c r="AR827" s="2"/>
      <c r="AS827" s="2"/>
      <c r="AT827" s="2"/>
      <c r="AU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7"/>
      <c r="AO828" s="7"/>
      <c r="AP828" s="2"/>
      <c r="AQ828" s="2"/>
      <c r="AR828" s="2"/>
      <c r="AS828" s="2"/>
      <c r="AT828" s="2"/>
      <c r="AU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7"/>
      <c r="AO829" s="7"/>
      <c r="AP829" s="2"/>
      <c r="AQ829" s="2"/>
      <c r="AR829" s="2"/>
      <c r="AS829" s="2"/>
      <c r="AT829" s="2"/>
      <c r="AU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7"/>
      <c r="AO830" s="7"/>
      <c r="AP830" s="2"/>
      <c r="AQ830" s="2"/>
      <c r="AR830" s="2"/>
      <c r="AS830" s="2"/>
      <c r="AT830" s="2"/>
      <c r="AU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7"/>
      <c r="AO831" s="7"/>
      <c r="AP831" s="2"/>
      <c r="AQ831" s="2"/>
      <c r="AR831" s="2"/>
      <c r="AS831" s="2"/>
      <c r="AT831" s="2"/>
      <c r="AU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7"/>
      <c r="AO832" s="7"/>
      <c r="AP832" s="2"/>
      <c r="AQ832" s="2"/>
      <c r="AR832" s="2"/>
      <c r="AS832" s="2"/>
      <c r="AT832" s="2"/>
      <c r="AU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7"/>
      <c r="AO833" s="7"/>
      <c r="AP833" s="2"/>
      <c r="AQ833" s="2"/>
      <c r="AR833" s="2"/>
      <c r="AS833" s="2"/>
      <c r="AT833" s="2"/>
      <c r="AU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7"/>
      <c r="AO834" s="7"/>
      <c r="AP834" s="2"/>
      <c r="AQ834" s="2"/>
      <c r="AR834" s="2"/>
      <c r="AS834" s="2"/>
      <c r="AT834" s="2"/>
      <c r="AU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7"/>
      <c r="AO835" s="7"/>
      <c r="AP835" s="2"/>
      <c r="AQ835" s="2"/>
      <c r="AR835" s="2"/>
      <c r="AS835" s="2"/>
      <c r="AT835" s="2"/>
      <c r="AU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7"/>
      <c r="AO836" s="7"/>
      <c r="AP836" s="2"/>
      <c r="AQ836" s="2"/>
      <c r="AR836" s="2"/>
      <c r="AS836" s="2"/>
      <c r="AT836" s="2"/>
      <c r="AU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7"/>
      <c r="AO837" s="7"/>
      <c r="AP837" s="2"/>
      <c r="AQ837" s="2"/>
      <c r="AR837" s="2"/>
      <c r="AS837" s="2"/>
      <c r="AT837" s="2"/>
      <c r="AU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7"/>
      <c r="AO838" s="7"/>
      <c r="AP838" s="2"/>
      <c r="AQ838" s="2"/>
      <c r="AR838" s="2"/>
      <c r="AS838" s="2"/>
      <c r="AT838" s="2"/>
      <c r="AU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7"/>
      <c r="AO839" s="7"/>
      <c r="AP839" s="2"/>
      <c r="AQ839" s="2"/>
      <c r="AR839" s="2"/>
      <c r="AS839" s="2"/>
      <c r="AT839" s="2"/>
      <c r="AU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7"/>
      <c r="AO840" s="7"/>
      <c r="AP840" s="2"/>
      <c r="AQ840" s="2"/>
      <c r="AR840" s="2"/>
      <c r="AS840" s="2"/>
      <c r="AT840" s="2"/>
      <c r="AU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7"/>
      <c r="AO841" s="7"/>
      <c r="AP841" s="2"/>
      <c r="AQ841" s="2"/>
      <c r="AR841" s="2"/>
      <c r="AS841" s="2"/>
      <c r="AT841" s="2"/>
      <c r="AU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7"/>
      <c r="AO842" s="7"/>
      <c r="AP842" s="2"/>
      <c r="AQ842" s="2"/>
      <c r="AR842" s="2"/>
      <c r="AS842" s="2"/>
      <c r="AT842" s="2"/>
      <c r="AU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7"/>
      <c r="AO843" s="7"/>
      <c r="AP843" s="2"/>
      <c r="AQ843" s="2"/>
      <c r="AR843" s="2"/>
      <c r="AS843" s="2"/>
      <c r="AT843" s="2"/>
      <c r="AU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7"/>
      <c r="AO844" s="7"/>
      <c r="AP844" s="2"/>
      <c r="AQ844" s="2"/>
      <c r="AR844" s="2"/>
      <c r="AS844" s="2"/>
      <c r="AT844" s="2"/>
      <c r="AU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7"/>
      <c r="AO845" s="7"/>
      <c r="AP845" s="2"/>
      <c r="AQ845" s="2"/>
      <c r="AR845" s="2"/>
      <c r="AS845" s="2"/>
      <c r="AT845" s="2"/>
      <c r="AU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7"/>
      <c r="AO846" s="7"/>
      <c r="AP846" s="2"/>
      <c r="AQ846" s="2"/>
      <c r="AR846" s="2"/>
      <c r="AS846" s="2"/>
      <c r="AT846" s="2"/>
      <c r="AU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7"/>
      <c r="AO847" s="7"/>
      <c r="AP847" s="2"/>
      <c r="AQ847" s="2"/>
      <c r="AR847" s="2"/>
      <c r="AS847" s="2"/>
      <c r="AT847" s="2"/>
      <c r="AU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7"/>
      <c r="AO848" s="7"/>
      <c r="AP848" s="2"/>
      <c r="AQ848" s="2"/>
      <c r="AR848" s="2"/>
      <c r="AS848" s="2"/>
      <c r="AT848" s="2"/>
      <c r="AU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7"/>
      <c r="AO849" s="7"/>
      <c r="AP849" s="2"/>
      <c r="AQ849" s="2"/>
      <c r="AR849" s="2"/>
      <c r="AS849" s="2"/>
      <c r="AT849" s="2"/>
      <c r="AU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7"/>
      <c r="AO850" s="7"/>
      <c r="AP850" s="2"/>
      <c r="AQ850" s="2"/>
      <c r="AR850" s="2"/>
      <c r="AS850" s="2"/>
      <c r="AT850" s="2"/>
      <c r="AU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7"/>
      <c r="AO851" s="7"/>
      <c r="AP851" s="2"/>
      <c r="AQ851" s="2"/>
      <c r="AR851" s="2"/>
      <c r="AS851" s="2"/>
      <c r="AT851" s="2"/>
      <c r="AU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7"/>
      <c r="AO852" s="7"/>
      <c r="AP852" s="2"/>
      <c r="AQ852" s="2"/>
      <c r="AR852" s="2"/>
      <c r="AS852" s="2"/>
      <c r="AT852" s="2"/>
      <c r="AU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7"/>
      <c r="AO853" s="7"/>
      <c r="AP853" s="2"/>
      <c r="AQ853" s="2"/>
      <c r="AR853" s="2"/>
      <c r="AS853" s="2"/>
      <c r="AT853" s="2"/>
      <c r="AU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7"/>
      <c r="AO854" s="7"/>
      <c r="AP854" s="2"/>
      <c r="AQ854" s="2"/>
      <c r="AR854" s="2"/>
      <c r="AS854" s="2"/>
      <c r="AT854" s="2"/>
      <c r="AU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7"/>
      <c r="AO855" s="7"/>
      <c r="AP855" s="2"/>
      <c r="AQ855" s="2"/>
      <c r="AR855" s="2"/>
      <c r="AS855" s="2"/>
      <c r="AT855" s="2"/>
      <c r="AU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7"/>
      <c r="AO856" s="7"/>
      <c r="AP856" s="2"/>
      <c r="AQ856" s="2"/>
      <c r="AR856" s="2"/>
      <c r="AS856" s="2"/>
      <c r="AT856" s="2"/>
      <c r="AU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7"/>
      <c r="AO857" s="7"/>
      <c r="AP857" s="2"/>
      <c r="AQ857" s="2"/>
      <c r="AR857" s="2"/>
      <c r="AS857" s="2"/>
      <c r="AT857" s="2"/>
      <c r="AU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7"/>
      <c r="AO858" s="7"/>
      <c r="AP858" s="2"/>
      <c r="AQ858" s="2"/>
      <c r="AR858" s="2"/>
      <c r="AS858" s="2"/>
      <c r="AT858" s="2"/>
      <c r="AU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7"/>
      <c r="AO859" s="7"/>
      <c r="AP859" s="2"/>
      <c r="AQ859" s="2"/>
      <c r="AR859" s="2"/>
      <c r="AS859" s="2"/>
      <c r="AT859" s="2"/>
      <c r="AU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7"/>
      <c r="AO860" s="7"/>
      <c r="AP860" s="2"/>
      <c r="AQ860" s="2"/>
      <c r="AR860" s="2"/>
      <c r="AS860" s="2"/>
      <c r="AT860" s="2"/>
      <c r="AU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7"/>
      <c r="AO861" s="7"/>
      <c r="AP861" s="2"/>
      <c r="AQ861" s="2"/>
      <c r="AR861" s="2"/>
      <c r="AS861" s="2"/>
      <c r="AT861" s="2"/>
      <c r="AU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7"/>
      <c r="AO862" s="7"/>
      <c r="AP862" s="2"/>
      <c r="AQ862" s="2"/>
      <c r="AR862" s="2"/>
      <c r="AS862" s="2"/>
      <c r="AT862" s="2"/>
      <c r="AU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7"/>
      <c r="AO863" s="7"/>
      <c r="AP863" s="2"/>
      <c r="AQ863" s="2"/>
      <c r="AR863" s="2"/>
      <c r="AS863" s="2"/>
      <c r="AT863" s="2"/>
      <c r="AU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7"/>
      <c r="AO864" s="7"/>
      <c r="AP864" s="2"/>
      <c r="AQ864" s="2"/>
      <c r="AR864" s="2"/>
      <c r="AS864" s="2"/>
      <c r="AT864" s="2"/>
      <c r="AU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7"/>
      <c r="AO865" s="7"/>
      <c r="AP865" s="2"/>
      <c r="AQ865" s="2"/>
      <c r="AR865" s="2"/>
      <c r="AS865" s="2"/>
      <c r="AT865" s="2"/>
      <c r="AU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7"/>
      <c r="AO866" s="7"/>
      <c r="AP866" s="2"/>
      <c r="AQ866" s="2"/>
      <c r="AR866" s="2"/>
      <c r="AS866" s="2"/>
      <c r="AT866" s="2"/>
      <c r="AU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7"/>
      <c r="AO867" s="7"/>
      <c r="AP867" s="2"/>
      <c r="AQ867" s="2"/>
      <c r="AR867" s="2"/>
      <c r="AS867" s="2"/>
      <c r="AT867" s="2"/>
      <c r="AU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7"/>
      <c r="AO868" s="7"/>
      <c r="AP868" s="2"/>
      <c r="AQ868" s="2"/>
      <c r="AR868" s="2"/>
      <c r="AS868" s="2"/>
      <c r="AT868" s="2"/>
      <c r="AU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7"/>
      <c r="AO869" s="7"/>
      <c r="AP869" s="2"/>
      <c r="AQ869" s="2"/>
      <c r="AR869" s="2"/>
      <c r="AS869" s="2"/>
      <c r="AT869" s="2"/>
      <c r="AU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7"/>
      <c r="AO870" s="7"/>
      <c r="AP870" s="2"/>
      <c r="AQ870" s="2"/>
      <c r="AR870" s="2"/>
      <c r="AS870" s="2"/>
      <c r="AT870" s="2"/>
      <c r="AU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7"/>
      <c r="AO871" s="7"/>
      <c r="AP871" s="2"/>
      <c r="AQ871" s="2"/>
      <c r="AR871" s="2"/>
      <c r="AS871" s="2"/>
      <c r="AT871" s="2"/>
      <c r="AU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7"/>
      <c r="AO872" s="7"/>
      <c r="AP872" s="2"/>
      <c r="AQ872" s="2"/>
      <c r="AR872" s="2"/>
      <c r="AS872" s="2"/>
      <c r="AT872" s="2"/>
      <c r="AU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7"/>
      <c r="AO873" s="7"/>
      <c r="AP873" s="2"/>
      <c r="AQ873" s="2"/>
      <c r="AR873" s="2"/>
      <c r="AS873" s="2"/>
      <c r="AT873" s="2"/>
      <c r="AU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7"/>
      <c r="AO874" s="7"/>
      <c r="AP874" s="2"/>
      <c r="AQ874" s="2"/>
      <c r="AR874" s="2"/>
      <c r="AS874" s="2"/>
      <c r="AT874" s="2"/>
      <c r="AU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7"/>
      <c r="AO875" s="7"/>
      <c r="AP875" s="2"/>
      <c r="AQ875" s="2"/>
      <c r="AR875" s="2"/>
      <c r="AS875" s="2"/>
      <c r="AT875" s="2"/>
      <c r="AU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7"/>
      <c r="AO876" s="7"/>
      <c r="AP876" s="2"/>
      <c r="AQ876" s="2"/>
      <c r="AR876" s="2"/>
      <c r="AS876" s="2"/>
      <c r="AT876" s="2"/>
      <c r="AU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7"/>
      <c r="AO877" s="7"/>
      <c r="AP877" s="2"/>
      <c r="AQ877" s="2"/>
      <c r="AR877" s="2"/>
      <c r="AS877" s="2"/>
      <c r="AT877" s="2"/>
      <c r="AU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7"/>
      <c r="AO878" s="7"/>
      <c r="AP878" s="2"/>
      <c r="AQ878" s="2"/>
      <c r="AR878" s="2"/>
      <c r="AS878" s="2"/>
      <c r="AT878" s="2"/>
      <c r="AU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7"/>
      <c r="AO879" s="7"/>
      <c r="AP879" s="2"/>
      <c r="AQ879" s="2"/>
      <c r="AR879" s="2"/>
      <c r="AS879" s="2"/>
      <c r="AT879" s="2"/>
      <c r="AU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7"/>
      <c r="AO880" s="7"/>
      <c r="AP880" s="2"/>
      <c r="AQ880" s="2"/>
      <c r="AR880" s="2"/>
      <c r="AS880" s="2"/>
      <c r="AT880" s="2"/>
      <c r="AU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7"/>
      <c r="AO881" s="7"/>
      <c r="AP881" s="2"/>
      <c r="AQ881" s="2"/>
      <c r="AR881" s="2"/>
      <c r="AS881" s="2"/>
      <c r="AT881" s="2"/>
      <c r="AU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7"/>
      <c r="AO882" s="7"/>
      <c r="AP882" s="2"/>
      <c r="AQ882" s="2"/>
      <c r="AR882" s="2"/>
      <c r="AS882" s="2"/>
      <c r="AT882" s="2"/>
      <c r="AU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7"/>
      <c r="AO883" s="7"/>
      <c r="AP883" s="2"/>
      <c r="AQ883" s="2"/>
      <c r="AR883" s="2"/>
      <c r="AS883" s="2"/>
      <c r="AT883" s="2"/>
      <c r="AU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7"/>
      <c r="AO884" s="7"/>
      <c r="AP884" s="2"/>
      <c r="AQ884" s="2"/>
      <c r="AR884" s="2"/>
      <c r="AS884" s="2"/>
      <c r="AT884" s="2"/>
      <c r="AU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7"/>
      <c r="AO885" s="7"/>
      <c r="AP885" s="2"/>
      <c r="AQ885" s="2"/>
      <c r="AR885" s="2"/>
      <c r="AS885" s="2"/>
      <c r="AT885" s="2"/>
      <c r="AU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7"/>
      <c r="AO886" s="7"/>
      <c r="AP886" s="2"/>
      <c r="AQ886" s="2"/>
      <c r="AR886" s="2"/>
      <c r="AS886" s="2"/>
      <c r="AT886" s="2"/>
      <c r="AU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7"/>
      <c r="AO887" s="7"/>
      <c r="AP887" s="2"/>
      <c r="AQ887" s="2"/>
      <c r="AR887" s="2"/>
      <c r="AS887" s="2"/>
      <c r="AT887" s="2"/>
      <c r="AU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7"/>
      <c r="AO888" s="7"/>
      <c r="AP888" s="2"/>
      <c r="AQ888" s="2"/>
      <c r="AR888" s="2"/>
      <c r="AS888" s="2"/>
      <c r="AT888" s="2"/>
      <c r="AU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7"/>
      <c r="AO889" s="7"/>
      <c r="AP889" s="2"/>
      <c r="AQ889" s="2"/>
      <c r="AR889" s="2"/>
      <c r="AS889" s="2"/>
      <c r="AT889" s="2"/>
      <c r="AU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7"/>
      <c r="AO890" s="7"/>
      <c r="AP890" s="2"/>
      <c r="AQ890" s="2"/>
      <c r="AR890" s="2"/>
      <c r="AS890" s="2"/>
      <c r="AT890" s="2"/>
      <c r="AU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7"/>
      <c r="AO891" s="7"/>
      <c r="AP891" s="2"/>
      <c r="AQ891" s="2"/>
      <c r="AR891" s="2"/>
      <c r="AS891" s="2"/>
      <c r="AT891" s="2"/>
      <c r="AU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7"/>
      <c r="AO892" s="7"/>
      <c r="AP892" s="2"/>
      <c r="AQ892" s="2"/>
      <c r="AR892" s="2"/>
      <c r="AS892" s="2"/>
      <c r="AT892" s="2"/>
      <c r="AU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7"/>
      <c r="AO893" s="7"/>
      <c r="AP893" s="2"/>
      <c r="AQ893" s="2"/>
      <c r="AR893" s="2"/>
      <c r="AS893" s="2"/>
      <c r="AT893" s="2"/>
      <c r="AU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7"/>
      <c r="AO894" s="7"/>
      <c r="AP894" s="2"/>
      <c r="AQ894" s="2"/>
      <c r="AR894" s="2"/>
      <c r="AS894" s="2"/>
      <c r="AT894" s="2"/>
      <c r="AU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7"/>
      <c r="AO895" s="7"/>
      <c r="AP895" s="2"/>
      <c r="AQ895" s="2"/>
      <c r="AR895" s="2"/>
      <c r="AS895" s="2"/>
      <c r="AT895" s="2"/>
      <c r="AU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7"/>
      <c r="AO896" s="7"/>
      <c r="AP896" s="2"/>
      <c r="AQ896" s="2"/>
      <c r="AR896" s="2"/>
      <c r="AS896" s="2"/>
      <c r="AT896" s="2"/>
      <c r="AU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7"/>
      <c r="AO897" s="7"/>
      <c r="AP897" s="2"/>
      <c r="AQ897" s="2"/>
      <c r="AR897" s="2"/>
      <c r="AS897" s="2"/>
      <c r="AT897" s="2"/>
      <c r="AU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7"/>
      <c r="AO898" s="7"/>
      <c r="AP898" s="2"/>
      <c r="AQ898" s="2"/>
      <c r="AR898" s="2"/>
      <c r="AS898" s="2"/>
      <c r="AT898" s="2"/>
      <c r="AU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7"/>
      <c r="AO899" s="7"/>
      <c r="AP899" s="2"/>
      <c r="AQ899" s="2"/>
      <c r="AR899" s="2"/>
      <c r="AS899" s="2"/>
      <c r="AT899" s="2"/>
      <c r="AU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7"/>
      <c r="AO900" s="7"/>
      <c r="AP900" s="2"/>
      <c r="AQ900" s="2"/>
      <c r="AR900" s="2"/>
      <c r="AS900" s="2"/>
      <c r="AT900" s="2"/>
      <c r="AU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7"/>
      <c r="AO901" s="7"/>
      <c r="AP901" s="2"/>
      <c r="AQ901" s="2"/>
      <c r="AR901" s="2"/>
      <c r="AS901" s="2"/>
      <c r="AT901" s="2"/>
      <c r="AU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7"/>
      <c r="AO902" s="7"/>
      <c r="AP902" s="2"/>
      <c r="AQ902" s="2"/>
      <c r="AR902" s="2"/>
      <c r="AS902" s="2"/>
      <c r="AT902" s="2"/>
      <c r="AU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7"/>
      <c r="AO903" s="7"/>
      <c r="AP903" s="2"/>
      <c r="AQ903" s="2"/>
      <c r="AR903" s="2"/>
      <c r="AS903" s="2"/>
      <c r="AT903" s="2"/>
      <c r="AU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7"/>
      <c r="AO904" s="7"/>
      <c r="AP904" s="2"/>
      <c r="AQ904" s="2"/>
      <c r="AR904" s="2"/>
      <c r="AS904" s="2"/>
      <c r="AT904" s="2"/>
      <c r="AU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7"/>
      <c r="AO905" s="7"/>
      <c r="AP905" s="2"/>
      <c r="AQ905" s="2"/>
      <c r="AR905" s="2"/>
      <c r="AS905" s="2"/>
      <c r="AT905" s="2"/>
      <c r="AU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7"/>
      <c r="AO906" s="7"/>
      <c r="AP906" s="2"/>
      <c r="AQ906" s="2"/>
      <c r="AR906" s="2"/>
      <c r="AS906" s="2"/>
      <c r="AT906" s="2"/>
      <c r="AU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7"/>
      <c r="AO907" s="7"/>
      <c r="AP907" s="2"/>
      <c r="AQ907" s="2"/>
      <c r="AR907" s="2"/>
      <c r="AS907" s="2"/>
      <c r="AT907" s="2"/>
      <c r="AU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7"/>
      <c r="AO908" s="7"/>
      <c r="AP908" s="2"/>
      <c r="AQ908" s="2"/>
      <c r="AR908" s="2"/>
      <c r="AS908" s="2"/>
      <c r="AT908" s="2"/>
      <c r="AU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7"/>
      <c r="AO909" s="7"/>
      <c r="AP909" s="2"/>
      <c r="AQ909" s="2"/>
      <c r="AR909" s="2"/>
      <c r="AS909" s="2"/>
      <c r="AT909" s="2"/>
      <c r="AU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7"/>
      <c r="AO910" s="7"/>
      <c r="AP910" s="2"/>
      <c r="AQ910" s="2"/>
      <c r="AR910" s="2"/>
      <c r="AS910" s="2"/>
      <c r="AT910" s="2"/>
      <c r="AU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7"/>
      <c r="AO911" s="7"/>
      <c r="AP911" s="2"/>
      <c r="AQ911" s="2"/>
      <c r="AR911" s="2"/>
      <c r="AS911" s="2"/>
      <c r="AT911" s="2"/>
      <c r="AU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7"/>
      <c r="AO912" s="7"/>
      <c r="AP912" s="2"/>
      <c r="AQ912" s="2"/>
      <c r="AR912" s="2"/>
      <c r="AS912" s="2"/>
      <c r="AT912" s="2"/>
      <c r="AU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7"/>
      <c r="AO913" s="7"/>
      <c r="AP913" s="2"/>
      <c r="AQ913" s="2"/>
      <c r="AR913" s="2"/>
      <c r="AS913" s="2"/>
      <c r="AT913" s="2"/>
      <c r="AU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7"/>
      <c r="AO914" s="7"/>
      <c r="AP914" s="2"/>
      <c r="AQ914" s="2"/>
      <c r="AR914" s="2"/>
      <c r="AS914" s="2"/>
      <c r="AT914" s="2"/>
      <c r="AU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7"/>
      <c r="AO915" s="7"/>
      <c r="AP915" s="2"/>
      <c r="AQ915" s="2"/>
      <c r="AR915" s="2"/>
      <c r="AS915" s="2"/>
      <c r="AT915" s="2"/>
      <c r="AU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7"/>
      <c r="AO916" s="7"/>
      <c r="AP916" s="2"/>
      <c r="AQ916" s="2"/>
      <c r="AR916" s="2"/>
      <c r="AS916" s="2"/>
      <c r="AT916" s="2"/>
      <c r="AU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7"/>
      <c r="AO917" s="7"/>
      <c r="AP917" s="2"/>
      <c r="AQ917" s="2"/>
      <c r="AR917" s="2"/>
      <c r="AS917" s="2"/>
      <c r="AT917" s="2"/>
      <c r="AU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7"/>
      <c r="AO918" s="7"/>
      <c r="AP918" s="2"/>
      <c r="AQ918" s="2"/>
      <c r="AR918" s="2"/>
      <c r="AS918" s="2"/>
      <c r="AT918" s="2"/>
      <c r="AU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7"/>
      <c r="AO919" s="7"/>
      <c r="AP919" s="2"/>
      <c r="AQ919" s="2"/>
      <c r="AR919" s="2"/>
      <c r="AS919" s="2"/>
      <c r="AT919" s="2"/>
      <c r="AU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7"/>
      <c r="AO920" s="7"/>
      <c r="AP920" s="2"/>
      <c r="AQ920" s="2"/>
      <c r="AR920" s="2"/>
      <c r="AS920" s="2"/>
      <c r="AT920" s="2"/>
      <c r="AU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7"/>
      <c r="AO921" s="7"/>
      <c r="AP921" s="2"/>
      <c r="AQ921" s="2"/>
      <c r="AR921" s="2"/>
      <c r="AS921" s="2"/>
      <c r="AT921" s="2"/>
      <c r="AU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7"/>
      <c r="AO922" s="7"/>
      <c r="AP922" s="2"/>
      <c r="AQ922" s="2"/>
      <c r="AR922" s="2"/>
      <c r="AS922" s="2"/>
      <c r="AT922" s="2"/>
      <c r="AU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7"/>
      <c r="AO923" s="7"/>
      <c r="AP923" s="2"/>
      <c r="AQ923" s="2"/>
      <c r="AR923" s="2"/>
      <c r="AS923" s="2"/>
      <c r="AT923" s="2"/>
      <c r="AU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7"/>
      <c r="AO924" s="7"/>
      <c r="AP924" s="2"/>
      <c r="AQ924" s="2"/>
      <c r="AR924" s="2"/>
      <c r="AS924" s="2"/>
      <c r="AT924" s="2"/>
      <c r="AU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7"/>
      <c r="AO925" s="7"/>
      <c r="AP925" s="2"/>
      <c r="AQ925" s="2"/>
      <c r="AR925" s="2"/>
      <c r="AS925" s="2"/>
      <c r="AT925" s="2"/>
      <c r="AU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7"/>
      <c r="AO926" s="7"/>
      <c r="AP926" s="2"/>
      <c r="AQ926" s="2"/>
      <c r="AR926" s="2"/>
      <c r="AS926" s="2"/>
      <c r="AT926" s="2"/>
      <c r="AU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7"/>
      <c r="AO927" s="7"/>
      <c r="AP927" s="2"/>
      <c r="AQ927" s="2"/>
      <c r="AR927" s="2"/>
      <c r="AS927" s="2"/>
      <c r="AT927" s="2"/>
      <c r="AU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7"/>
      <c r="AO928" s="7"/>
      <c r="AP928" s="2"/>
      <c r="AQ928" s="2"/>
      <c r="AR928" s="2"/>
      <c r="AS928" s="2"/>
      <c r="AT928" s="2"/>
      <c r="AU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7"/>
      <c r="AO929" s="7"/>
      <c r="AP929" s="2"/>
      <c r="AQ929" s="2"/>
      <c r="AR929" s="2"/>
      <c r="AS929" s="2"/>
      <c r="AT929" s="2"/>
      <c r="AU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7"/>
      <c r="AO930" s="7"/>
      <c r="AP930" s="2"/>
      <c r="AQ930" s="2"/>
      <c r="AR930" s="2"/>
      <c r="AS930" s="2"/>
      <c r="AT930" s="2"/>
      <c r="AU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7"/>
      <c r="AO931" s="7"/>
      <c r="AP931" s="2"/>
      <c r="AQ931" s="2"/>
      <c r="AR931" s="2"/>
      <c r="AS931" s="2"/>
      <c r="AT931" s="2"/>
      <c r="AU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7"/>
      <c r="AO932" s="7"/>
      <c r="AP932" s="2"/>
      <c r="AQ932" s="2"/>
      <c r="AR932" s="2"/>
      <c r="AS932" s="2"/>
      <c r="AT932" s="2"/>
      <c r="AU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7"/>
      <c r="AO933" s="7"/>
      <c r="AP933" s="2"/>
      <c r="AQ933" s="2"/>
      <c r="AR933" s="2"/>
      <c r="AS933" s="2"/>
      <c r="AT933" s="2"/>
      <c r="AU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7"/>
      <c r="AO934" s="7"/>
      <c r="AP934" s="2"/>
      <c r="AQ934" s="2"/>
      <c r="AR934" s="2"/>
      <c r="AS934" s="2"/>
      <c r="AT934" s="2"/>
      <c r="AU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7"/>
      <c r="AO935" s="7"/>
      <c r="AP935" s="2"/>
      <c r="AQ935" s="2"/>
      <c r="AR935" s="2"/>
      <c r="AS935" s="2"/>
      <c r="AT935" s="2"/>
      <c r="AU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7"/>
      <c r="AO936" s="7"/>
      <c r="AP936" s="2"/>
      <c r="AQ936" s="2"/>
      <c r="AR936" s="2"/>
      <c r="AS936" s="2"/>
      <c r="AT936" s="2"/>
      <c r="AU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7"/>
      <c r="AO937" s="7"/>
      <c r="AP937" s="2"/>
      <c r="AQ937" s="2"/>
      <c r="AR937" s="2"/>
      <c r="AS937" s="2"/>
      <c r="AT937" s="2"/>
      <c r="AU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7"/>
      <c r="AO938" s="7"/>
      <c r="AP938" s="2"/>
      <c r="AQ938" s="2"/>
      <c r="AR938" s="2"/>
      <c r="AS938" s="2"/>
      <c r="AT938" s="2"/>
      <c r="AU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7"/>
      <c r="AO939" s="7"/>
      <c r="AP939" s="2"/>
      <c r="AQ939" s="2"/>
      <c r="AR939" s="2"/>
      <c r="AS939" s="2"/>
      <c r="AT939" s="2"/>
      <c r="AU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7"/>
      <c r="AO940" s="7"/>
      <c r="AP940" s="2"/>
      <c r="AQ940" s="2"/>
      <c r="AR940" s="2"/>
      <c r="AS940" s="2"/>
      <c r="AT940" s="2"/>
      <c r="AU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7"/>
      <c r="AO941" s="7"/>
      <c r="AP941" s="2"/>
      <c r="AQ941" s="2"/>
      <c r="AR941" s="2"/>
      <c r="AS941" s="2"/>
      <c r="AT941" s="2"/>
      <c r="AU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7"/>
      <c r="AO942" s="7"/>
      <c r="AP942" s="2"/>
      <c r="AQ942" s="2"/>
      <c r="AR942" s="2"/>
      <c r="AS942" s="2"/>
      <c r="AT942" s="2"/>
      <c r="AU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7"/>
      <c r="AO943" s="7"/>
      <c r="AP943" s="2"/>
      <c r="AQ943" s="2"/>
      <c r="AR943" s="2"/>
      <c r="AS943" s="2"/>
      <c r="AT943" s="2"/>
      <c r="AU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7"/>
      <c r="AO944" s="7"/>
      <c r="AP944" s="2"/>
      <c r="AQ944" s="2"/>
      <c r="AR944" s="2"/>
      <c r="AS944" s="2"/>
      <c r="AT944" s="2"/>
      <c r="AU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7"/>
      <c r="AO945" s="7"/>
      <c r="AP945" s="2"/>
      <c r="AQ945" s="2"/>
      <c r="AR945" s="2"/>
      <c r="AS945" s="2"/>
      <c r="AT945" s="2"/>
      <c r="AU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7"/>
      <c r="AO946" s="7"/>
      <c r="AP946" s="2"/>
      <c r="AQ946" s="2"/>
      <c r="AR946" s="2"/>
      <c r="AS946" s="2"/>
      <c r="AT946" s="2"/>
      <c r="AU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7"/>
      <c r="AO947" s="7"/>
      <c r="AP947" s="2"/>
      <c r="AQ947" s="2"/>
      <c r="AR947" s="2"/>
      <c r="AS947" s="2"/>
      <c r="AT947" s="2"/>
      <c r="AU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7"/>
      <c r="AO948" s="7"/>
      <c r="AP948" s="2"/>
      <c r="AQ948" s="2"/>
      <c r="AR948" s="2"/>
      <c r="AS948" s="2"/>
      <c r="AT948" s="2"/>
      <c r="AU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7"/>
      <c r="AO949" s="7"/>
      <c r="AP949" s="2"/>
      <c r="AQ949" s="2"/>
      <c r="AR949" s="2"/>
      <c r="AS949" s="2"/>
      <c r="AT949" s="2"/>
      <c r="AU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7"/>
      <c r="AO950" s="7"/>
      <c r="AP950" s="2"/>
      <c r="AQ950" s="2"/>
      <c r="AR950" s="2"/>
      <c r="AS950" s="2"/>
      <c r="AT950" s="2"/>
      <c r="AU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7"/>
      <c r="AO951" s="7"/>
      <c r="AP951" s="2"/>
      <c r="AQ951" s="2"/>
      <c r="AR951" s="2"/>
      <c r="AS951" s="2"/>
      <c r="AT951" s="2"/>
      <c r="AU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7"/>
      <c r="AO952" s="7"/>
      <c r="AP952" s="2"/>
      <c r="AQ952" s="2"/>
      <c r="AR952" s="2"/>
      <c r="AS952" s="2"/>
      <c r="AT952" s="2"/>
      <c r="AU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7"/>
      <c r="AO953" s="7"/>
      <c r="AP953" s="2"/>
      <c r="AQ953" s="2"/>
      <c r="AR953" s="2"/>
      <c r="AS953" s="2"/>
      <c r="AT953" s="2"/>
      <c r="AU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7"/>
      <c r="AO954" s="7"/>
      <c r="AP954" s="2"/>
      <c r="AQ954" s="2"/>
      <c r="AR954" s="2"/>
      <c r="AS954" s="2"/>
      <c r="AT954" s="2"/>
      <c r="AU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7"/>
      <c r="AO955" s="7"/>
      <c r="AP955" s="2"/>
      <c r="AQ955" s="2"/>
      <c r="AR955" s="2"/>
      <c r="AS955" s="2"/>
      <c r="AT955" s="2"/>
      <c r="AU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7"/>
      <c r="AO956" s="7"/>
      <c r="AP956" s="2"/>
      <c r="AQ956" s="2"/>
      <c r="AR956" s="2"/>
      <c r="AS956" s="2"/>
      <c r="AT956" s="2"/>
      <c r="AU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7"/>
      <c r="AO957" s="7"/>
      <c r="AP957" s="2"/>
      <c r="AQ957" s="2"/>
      <c r="AR957" s="2"/>
      <c r="AS957" s="2"/>
      <c r="AT957" s="2"/>
      <c r="AU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7"/>
      <c r="AO958" s="7"/>
      <c r="AP958" s="2"/>
      <c r="AQ958" s="2"/>
      <c r="AR958" s="2"/>
      <c r="AS958" s="2"/>
      <c r="AT958" s="2"/>
      <c r="AU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7"/>
      <c r="AO959" s="7"/>
      <c r="AP959" s="2"/>
      <c r="AQ959" s="2"/>
      <c r="AR959" s="2"/>
      <c r="AS959" s="2"/>
      <c r="AT959" s="2"/>
      <c r="AU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7"/>
      <c r="AO960" s="7"/>
      <c r="AP960" s="2"/>
      <c r="AQ960" s="2"/>
      <c r="AR960" s="2"/>
      <c r="AS960" s="2"/>
      <c r="AT960" s="2"/>
      <c r="AU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7"/>
      <c r="AO961" s="7"/>
      <c r="AP961" s="2"/>
      <c r="AQ961" s="2"/>
      <c r="AR961" s="2"/>
      <c r="AS961" s="2"/>
      <c r="AT961" s="2"/>
      <c r="AU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7"/>
      <c r="AO962" s="7"/>
      <c r="AP962" s="2"/>
      <c r="AQ962" s="2"/>
      <c r="AR962" s="2"/>
      <c r="AS962" s="2"/>
      <c r="AT962" s="2"/>
      <c r="AU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7"/>
      <c r="AO963" s="7"/>
      <c r="AP963" s="2"/>
      <c r="AQ963" s="2"/>
      <c r="AR963" s="2"/>
      <c r="AS963" s="2"/>
      <c r="AT963" s="2"/>
      <c r="AU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7"/>
      <c r="AO964" s="7"/>
      <c r="AP964" s="2"/>
      <c r="AQ964" s="2"/>
      <c r="AR964" s="2"/>
      <c r="AS964" s="2"/>
      <c r="AT964" s="2"/>
      <c r="AU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7"/>
      <c r="AO965" s="7"/>
      <c r="AP965" s="2"/>
      <c r="AQ965" s="2"/>
      <c r="AR965" s="2"/>
      <c r="AS965" s="2"/>
      <c r="AT965" s="2"/>
      <c r="AU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7"/>
      <c r="AO966" s="7"/>
      <c r="AP966" s="2"/>
      <c r="AQ966" s="2"/>
      <c r="AR966" s="2"/>
      <c r="AS966" s="2"/>
      <c r="AT966" s="2"/>
      <c r="AU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7"/>
      <c r="AO967" s="7"/>
      <c r="AP967" s="2"/>
      <c r="AQ967" s="2"/>
      <c r="AR967" s="2"/>
      <c r="AS967" s="2"/>
      <c r="AT967" s="2"/>
      <c r="AU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7"/>
      <c r="AO968" s="7"/>
      <c r="AP968" s="2"/>
      <c r="AQ968" s="2"/>
      <c r="AR968" s="2"/>
      <c r="AS968" s="2"/>
      <c r="AT968" s="2"/>
      <c r="AU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7"/>
      <c r="AO969" s="7"/>
      <c r="AP969" s="2"/>
      <c r="AQ969" s="2"/>
      <c r="AR969" s="2"/>
      <c r="AS969" s="2"/>
      <c r="AT969" s="2"/>
      <c r="AU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7"/>
      <c r="AO970" s="7"/>
      <c r="AP970" s="2"/>
      <c r="AQ970" s="2"/>
      <c r="AR970" s="2"/>
      <c r="AS970" s="2"/>
      <c r="AT970" s="2"/>
      <c r="AU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7"/>
      <c r="AO971" s="7"/>
      <c r="AP971" s="2"/>
      <c r="AQ971" s="2"/>
      <c r="AR971" s="2"/>
      <c r="AS971" s="2"/>
      <c r="AT971" s="2"/>
      <c r="AU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7"/>
      <c r="AO972" s="7"/>
      <c r="AP972" s="2"/>
      <c r="AQ972" s="2"/>
      <c r="AR972" s="2"/>
      <c r="AS972" s="2"/>
      <c r="AT972" s="2"/>
      <c r="AU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7"/>
      <c r="AO973" s="7"/>
      <c r="AP973" s="2"/>
      <c r="AQ973" s="2"/>
      <c r="AR973" s="2"/>
      <c r="AS973" s="2"/>
      <c r="AT973" s="2"/>
      <c r="AU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7"/>
      <c r="AO974" s="7"/>
      <c r="AP974" s="2"/>
      <c r="AQ974" s="2"/>
      <c r="AR974" s="2"/>
      <c r="AS974" s="2"/>
      <c r="AT974" s="2"/>
      <c r="AU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7"/>
      <c r="AO975" s="7"/>
      <c r="AP975" s="2"/>
      <c r="AQ975" s="2"/>
      <c r="AR975" s="2"/>
      <c r="AS975" s="2"/>
      <c r="AT975" s="2"/>
      <c r="AU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7"/>
      <c r="AO976" s="7"/>
      <c r="AP976" s="2"/>
      <c r="AQ976" s="2"/>
      <c r="AR976" s="2"/>
      <c r="AS976" s="2"/>
      <c r="AT976" s="2"/>
      <c r="AU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7"/>
      <c r="AO977" s="7"/>
      <c r="AP977" s="2"/>
      <c r="AQ977" s="2"/>
      <c r="AR977" s="2"/>
      <c r="AS977" s="2"/>
      <c r="AT977" s="2"/>
      <c r="AU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7"/>
      <c r="AO978" s="7"/>
      <c r="AP978" s="2"/>
      <c r="AQ978" s="2"/>
      <c r="AR978" s="2"/>
      <c r="AS978" s="2"/>
      <c r="AT978" s="2"/>
      <c r="AU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7"/>
      <c r="AO979" s="7"/>
      <c r="AP979" s="2"/>
      <c r="AQ979" s="2"/>
      <c r="AR979" s="2"/>
      <c r="AS979" s="2"/>
      <c r="AT979" s="2"/>
      <c r="AU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7"/>
      <c r="AO980" s="7"/>
      <c r="AP980" s="2"/>
      <c r="AQ980" s="2"/>
      <c r="AR980" s="2"/>
      <c r="AS980" s="2"/>
      <c r="AT980" s="2"/>
      <c r="AU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7"/>
      <c r="AO981" s="7"/>
      <c r="AP981" s="2"/>
      <c r="AQ981" s="2"/>
      <c r="AR981" s="2"/>
      <c r="AS981" s="2"/>
      <c r="AT981" s="2"/>
      <c r="AU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7"/>
      <c r="AO982" s="7"/>
      <c r="AP982" s="2"/>
      <c r="AQ982" s="2"/>
      <c r="AR982" s="2"/>
      <c r="AS982" s="2"/>
      <c r="AT982" s="2"/>
      <c r="AU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7"/>
      <c r="AO983" s="7"/>
      <c r="AP983" s="2"/>
      <c r="AQ983" s="2"/>
      <c r="AR983" s="2"/>
      <c r="AS983" s="2"/>
      <c r="AT983" s="2"/>
      <c r="AU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7"/>
      <c r="AO984" s="7"/>
      <c r="AP984" s="2"/>
      <c r="AQ984" s="2"/>
      <c r="AR984" s="2"/>
      <c r="AS984" s="2"/>
      <c r="AT984" s="2"/>
      <c r="AU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7"/>
      <c r="AO985" s="7"/>
      <c r="AP985" s="2"/>
      <c r="AQ985" s="2"/>
      <c r="AR985" s="2"/>
      <c r="AS985" s="2"/>
      <c r="AT985" s="2"/>
      <c r="AU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7"/>
      <c r="AO986" s="7"/>
      <c r="AP986" s="2"/>
      <c r="AQ986" s="2"/>
      <c r="AR986" s="2"/>
      <c r="AS986" s="2"/>
      <c r="AT986" s="2"/>
      <c r="AU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7"/>
      <c r="AO987" s="7"/>
      <c r="AP987" s="2"/>
      <c r="AQ987" s="2"/>
      <c r="AR987" s="2"/>
      <c r="AS987" s="2"/>
      <c r="AT987" s="2"/>
      <c r="AU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7"/>
      <c r="AO988" s="7"/>
      <c r="AP988" s="2"/>
      <c r="AQ988" s="2"/>
      <c r="AR988" s="2"/>
      <c r="AS988" s="2"/>
      <c r="AT988" s="2"/>
      <c r="AU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7"/>
      <c r="AO989" s="7"/>
      <c r="AP989" s="2"/>
      <c r="AQ989" s="2"/>
      <c r="AR989" s="2"/>
      <c r="AS989" s="2"/>
      <c r="AT989" s="2"/>
      <c r="AU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7"/>
      <c r="AO990" s="7"/>
      <c r="AP990" s="2"/>
      <c r="AQ990" s="2"/>
      <c r="AR990" s="2"/>
      <c r="AS990" s="2"/>
      <c r="AT990" s="2"/>
      <c r="AU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7"/>
      <c r="AO991" s="7"/>
      <c r="AP991" s="2"/>
      <c r="AQ991" s="2"/>
      <c r="AR991" s="2"/>
      <c r="AS991" s="2"/>
      <c r="AT991" s="2"/>
      <c r="AU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7"/>
      <c r="AO992" s="7"/>
      <c r="AP992" s="2"/>
      <c r="AQ992" s="2"/>
      <c r="AR992" s="2"/>
      <c r="AS992" s="2"/>
      <c r="AT992" s="2"/>
      <c r="AU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7"/>
      <c r="AO993" s="7"/>
      <c r="AP993" s="2"/>
      <c r="AQ993" s="2"/>
      <c r="AR993" s="2"/>
      <c r="AS993" s="2"/>
      <c r="AT993" s="2"/>
      <c r="AU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7"/>
      <c r="AO994" s="7"/>
      <c r="AP994" s="2"/>
      <c r="AQ994" s="2"/>
      <c r="AR994" s="2"/>
      <c r="AS994" s="2"/>
      <c r="AT994" s="2"/>
      <c r="AU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7"/>
      <c r="AO995" s="7"/>
      <c r="AP995" s="2"/>
      <c r="AQ995" s="2"/>
      <c r="AR995" s="2"/>
      <c r="AS995" s="2"/>
      <c r="AT995" s="2"/>
      <c r="AU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7"/>
      <c r="AO996" s="7"/>
      <c r="AP996" s="2"/>
      <c r="AQ996" s="2"/>
      <c r="AR996" s="2"/>
      <c r="AS996" s="2"/>
      <c r="AT996" s="2"/>
      <c r="AU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7"/>
      <c r="AO997" s="7"/>
      <c r="AP997" s="2"/>
      <c r="AQ997" s="2"/>
      <c r="AR997" s="2"/>
      <c r="AS997" s="2"/>
      <c r="AT997" s="2"/>
      <c r="AU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7"/>
      <c r="AO998" s="7"/>
      <c r="AP998" s="2"/>
      <c r="AQ998" s="2"/>
      <c r="AR998" s="2"/>
      <c r="AS998" s="2"/>
      <c r="AT998" s="2"/>
      <c r="AU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7"/>
      <c r="AO999" s="7"/>
      <c r="AP999" s="2"/>
      <c r="AQ999" s="2"/>
      <c r="AR999" s="2"/>
      <c r="AS999" s="2"/>
      <c r="AT999" s="2"/>
      <c r="AU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7"/>
      <c r="AO1000" s="7"/>
      <c r="AP1000" s="2"/>
      <c r="AQ1000" s="2"/>
      <c r="AR1000" s="2"/>
      <c r="AS1000" s="2"/>
      <c r="AT1000" s="2"/>
      <c r="AU1000" s="2"/>
    </row>
  </sheetData>
  <mergeCells count="56">
    <mergeCell ref="Z26:AF26"/>
    <mergeCell ref="Z27:AF27"/>
    <mergeCell ref="AO31:AT31"/>
    <mergeCell ref="AO44:AT44"/>
    <mergeCell ref="B37:P37"/>
    <mergeCell ref="B38:P50"/>
    <mergeCell ref="J17:P17"/>
    <mergeCell ref="R17:X17"/>
    <mergeCell ref="B26:H26"/>
    <mergeCell ref="J26:X26"/>
    <mergeCell ref="B27:H27"/>
    <mergeCell ref="J27:P27"/>
    <mergeCell ref="R27:X27"/>
    <mergeCell ref="J6:X6"/>
    <mergeCell ref="B7:H7"/>
    <mergeCell ref="J7:P7"/>
    <mergeCell ref="R7:X7"/>
    <mergeCell ref="D2:F2"/>
    <mergeCell ref="J2:K2"/>
    <mergeCell ref="O2:P2"/>
    <mergeCell ref="W2:X2"/>
    <mergeCell ref="B5:Q5"/>
    <mergeCell ref="AI5:AN5"/>
    <mergeCell ref="AM6:AN6"/>
    <mergeCell ref="Z6:AF6"/>
    <mergeCell ref="AI6:AJ6"/>
    <mergeCell ref="Z7:AF7"/>
    <mergeCell ref="AI7:AJ7"/>
    <mergeCell ref="AM7:AN7"/>
    <mergeCell ref="AI8:AJ8"/>
    <mergeCell ref="AI9:AJ9"/>
    <mergeCell ref="AI12:AJ12"/>
    <mergeCell ref="AI13:AJ23"/>
    <mergeCell ref="AK13:AK23"/>
    <mergeCell ref="AM8:AN8"/>
    <mergeCell ref="AM9:AN9"/>
    <mergeCell ref="AI10:AJ11"/>
    <mergeCell ref="AK10:AK11"/>
    <mergeCell ref="AL10:AL11"/>
    <mergeCell ref="AM10:AN11"/>
    <mergeCell ref="AM12:AN12"/>
    <mergeCell ref="AM16:AN16"/>
    <mergeCell ref="AM17:AN17"/>
    <mergeCell ref="AM18:AN18"/>
    <mergeCell ref="AM19:AN19"/>
    <mergeCell ref="AM20:AN20"/>
    <mergeCell ref="AM21:AN21"/>
    <mergeCell ref="AM22:AN22"/>
    <mergeCell ref="AM23:AN23"/>
    <mergeCell ref="AM13:AN13"/>
    <mergeCell ref="AM14:AN14"/>
    <mergeCell ref="AM15:AN15"/>
    <mergeCell ref="B16:P16"/>
    <mergeCell ref="R16:AF16"/>
    <mergeCell ref="B17:H17"/>
    <mergeCell ref="Z17:AF17"/>
  </mergeCells>
  <conditionalFormatting sqref="B7 B17 B27 J17 J27 R7 R17 Z7 Z17">
    <cfRule type="expression" dxfId="0" priority="1">
      <formula>$J$2=1</formula>
    </cfRule>
  </conditionalFormatting>
  <conditionalFormatting sqref="B9:H14">
    <cfRule type="cellIs" dxfId="1" priority="2" operator="equal">
      <formula>""</formula>
    </cfRule>
  </conditionalFormatting>
  <conditionalFormatting sqref="B9:H14">
    <cfRule type="expression" dxfId="2" priority="3">
      <formula>OR(WEEKDAY(B9,1)=1,WEEKDAY(B9,1)=7)</formula>
    </cfRule>
  </conditionalFormatting>
  <conditionalFormatting sqref="J7">
    <cfRule type="expression" dxfId="0" priority="4">
      <formula>$J$2=1</formula>
    </cfRule>
  </conditionalFormatting>
  <conditionalFormatting sqref="J9:P14">
    <cfRule type="cellIs" dxfId="1" priority="5" operator="equal">
      <formula>""</formula>
    </cfRule>
  </conditionalFormatting>
  <conditionalFormatting sqref="J9:P14">
    <cfRule type="expression" dxfId="2" priority="6">
      <formula>OR(WEEKDAY(J9,1)=1,WEEKDAY(J9,1)=7)</formula>
    </cfRule>
  </conditionalFormatting>
  <conditionalFormatting sqref="R27">
    <cfRule type="expression" dxfId="0" priority="7">
      <formula>$J$2=1</formula>
    </cfRule>
  </conditionalFormatting>
  <conditionalFormatting sqref="B19:H24 B29:H34 J19:P24 J29:P34 R9:X14 R19:X24 Z9:AF14 Z19:AF24">
    <cfRule type="cellIs" dxfId="1" priority="8" operator="equal">
      <formula>""</formula>
    </cfRule>
  </conditionalFormatting>
  <conditionalFormatting sqref="B19:H24 B29:H34 J19:P24 J29:P34 R9:X14 R19:X24 Z9:AF14 Z19:AF24">
    <cfRule type="expression" dxfId="2" priority="9">
      <formula>OR(WEEKDAY(B9,1)=1,WEEKDAY(B9,1)=7)</formula>
    </cfRule>
  </conditionalFormatting>
  <conditionalFormatting sqref="R29:X34">
    <cfRule type="cellIs" dxfId="1" priority="10" operator="equal">
      <formula>""</formula>
    </cfRule>
  </conditionalFormatting>
  <conditionalFormatting sqref="R29:X34">
    <cfRule type="expression" dxfId="2" priority="11">
      <formula>OR(WEEKDAY(R29,1)=1,WEEKDAY(R29,1)=7)</formula>
    </cfRule>
  </conditionalFormatting>
  <conditionalFormatting sqref="Z27">
    <cfRule type="expression" dxfId="0" priority="12">
      <formula>$J$2=1</formula>
    </cfRule>
  </conditionalFormatting>
  <conditionalFormatting sqref="Z29:AF34">
    <cfRule type="cellIs" dxfId="1" priority="13" operator="equal">
      <formula>""</formula>
    </cfRule>
  </conditionalFormatting>
  <conditionalFormatting sqref="Z29:AF34">
    <cfRule type="expression" dxfId="2" priority="14">
      <formula>OR(WEEKDAY(Z29,1)=1,WEEKDAY(Z29,1)=7)</formula>
    </cfRule>
  </conditionalFormatting>
  <printOptions/>
  <pageMargins bottom="0.75" footer="0.0" header="0.0" left="0.7" right="0.7" top="0.75"/>
  <pageSetup paperSize="3"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fitToPage="1"/>
  </sheetPr>
  <sheetViews>
    <sheetView workbookViewId="0"/>
  </sheetViews>
  <sheetFormatPr customHeight="1" defaultColWidth="14.43" defaultRowHeight="15.0"/>
  <cols>
    <col customWidth="1" min="1" max="1" width="1.86"/>
    <col customWidth="1" min="2" max="13" width="4.0"/>
    <col customWidth="1" min="14" max="14" width="4.71"/>
    <col customWidth="1" min="15" max="16" width="4.0"/>
    <col customWidth="1" min="17" max="17" width="3.29"/>
    <col customWidth="1" min="18" max="18" width="4.71"/>
    <col customWidth="1" min="19" max="19" width="4.43"/>
    <col customWidth="1" min="20" max="26" width="4.0"/>
    <col customWidth="1" min="27" max="27" width="4.43"/>
    <col customWidth="1" min="28" max="33" width="4.0"/>
    <col customWidth="1" min="34" max="34" width="1.14"/>
    <col customWidth="1" min="35" max="35" width="20.86"/>
    <col customWidth="1" min="36" max="36" width="16.71"/>
    <col customWidth="1" min="37" max="37" width="13.43"/>
    <col customWidth="1" min="38" max="38" width="22.0"/>
    <col customWidth="1" min="39" max="39" width="20.43"/>
    <col customWidth="1" min="40" max="40" width="19.0"/>
    <col customWidth="1" min="41" max="41" width="1.86"/>
    <col customWidth="1" min="42" max="42" width="30.86"/>
    <col customWidth="1" min="43" max="43" width="19.14"/>
    <col customWidth="1" min="44" max="44" width="20.43"/>
    <col customWidth="1" min="45" max="45" width="8.29"/>
    <col customWidth="1" min="46" max="46" width="10.71"/>
    <col customWidth="1" min="47" max="47" width="9.0"/>
  </cols>
  <sheetData>
    <row r="1"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2"/>
      <c r="AI1" s="3"/>
      <c r="AJ1" s="4" t="s">
        <v>0</v>
      </c>
      <c r="AK1" s="4" t="s">
        <v>1</v>
      </c>
      <c r="AL1" s="5"/>
      <c r="AM1" s="6" t="s">
        <v>2</v>
      </c>
      <c r="AN1" s="7"/>
      <c r="AO1" s="7"/>
      <c r="AP1" s="2"/>
      <c r="AQ1" s="2"/>
      <c r="AR1" s="2"/>
      <c r="AS1" s="2"/>
      <c r="AT1" s="2"/>
      <c r="AU1" s="2"/>
    </row>
    <row r="2" ht="12.75" customHeight="1">
      <c r="A2" s="1"/>
      <c r="B2" s="1"/>
      <c r="C2" s="8" t="s">
        <v>3</v>
      </c>
      <c r="D2" s="9">
        <v>2023.0</v>
      </c>
      <c r="E2" s="10"/>
      <c r="F2" s="11"/>
      <c r="G2" s="12"/>
      <c r="H2" s="12"/>
      <c r="I2" s="8" t="s">
        <v>4</v>
      </c>
      <c r="J2" s="9">
        <v>7.0</v>
      </c>
      <c r="K2" s="11"/>
      <c r="L2" s="12"/>
      <c r="M2" s="12"/>
      <c r="N2" s="8" t="s">
        <v>5</v>
      </c>
      <c r="O2" s="9">
        <v>1.0</v>
      </c>
      <c r="P2" s="11"/>
      <c r="Q2" s="13"/>
      <c r="R2" s="12"/>
      <c r="S2" s="12"/>
      <c r="T2" s="12"/>
      <c r="U2" s="12"/>
      <c r="V2" s="8" t="s">
        <v>6</v>
      </c>
      <c r="W2" s="9">
        <f>(7*60)+15</f>
        <v>435</v>
      </c>
      <c r="X2" s="11"/>
      <c r="Y2" s="1"/>
      <c r="Z2" s="1"/>
      <c r="AA2" s="1"/>
      <c r="AB2" s="1"/>
      <c r="AC2" s="1"/>
      <c r="AD2" s="1"/>
      <c r="AE2" s="1"/>
      <c r="AF2" s="1"/>
      <c r="AG2" s="1"/>
      <c r="AH2" s="2"/>
      <c r="AI2" s="14" t="s">
        <v>7</v>
      </c>
      <c r="AJ2" s="15">
        <v>1044.0</v>
      </c>
      <c r="AK2" s="16">
        <f>AT13</f>
        <v>1048.35</v>
      </c>
      <c r="AL2" s="17"/>
      <c r="AM2" s="18">
        <f>AK2-AJ2</f>
        <v>4.35</v>
      </c>
      <c r="AN2" s="7"/>
      <c r="AO2" s="7"/>
      <c r="AP2" s="2"/>
      <c r="AQ2" s="2"/>
      <c r="AR2" s="2"/>
      <c r="AS2" s="2"/>
      <c r="AT2" s="2"/>
      <c r="AU2" s="2"/>
    </row>
    <row r="3" ht="12.75" customHeight="1">
      <c r="A3" s="1"/>
      <c r="B3" s="1"/>
      <c r="C3" s="12"/>
      <c r="D3" s="12"/>
      <c r="E3" s="12"/>
      <c r="F3" s="12"/>
      <c r="G3" s="12"/>
      <c r="H3" s="12"/>
      <c r="I3" s="12"/>
      <c r="J3" s="12"/>
      <c r="K3" s="12"/>
      <c r="L3" s="12"/>
      <c r="M3" s="12"/>
      <c r="N3" s="12"/>
      <c r="O3" s="12"/>
      <c r="P3" s="12"/>
      <c r="Q3" s="12"/>
      <c r="R3" s="12"/>
      <c r="S3" s="12"/>
      <c r="T3" s="12"/>
      <c r="U3" s="12"/>
      <c r="V3" s="12"/>
      <c r="W3" s="12"/>
      <c r="X3" s="1"/>
      <c r="Y3" s="1"/>
      <c r="Z3" s="1"/>
      <c r="AA3" s="1"/>
      <c r="AB3" s="1"/>
      <c r="AC3" s="1"/>
      <c r="AD3" s="1"/>
      <c r="AE3" s="1"/>
      <c r="AF3" s="1"/>
      <c r="AG3" s="1"/>
      <c r="AH3" s="2"/>
      <c r="AI3" s="19" t="s">
        <v>8</v>
      </c>
      <c r="AJ3" s="20">
        <v>187.0</v>
      </c>
      <c r="AK3" s="20">
        <f>AL55</f>
        <v>196</v>
      </c>
      <c r="AL3" s="20"/>
      <c r="AM3" s="2"/>
      <c r="AN3" s="7"/>
      <c r="AO3" s="7"/>
      <c r="AP3" s="2"/>
      <c r="AQ3" s="2"/>
      <c r="AR3" s="2"/>
      <c r="AS3" s="2"/>
      <c r="AT3" s="2"/>
      <c r="AU3" s="2"/>
    </row>
    <row r="4" ht="12.75" customHeight="1">
      <c r="A4" s="2"/>
      <c r="B4" s="189" t="str">
        <f>IF($J$2=1,D2,D2&amp;"-"&amp;D2+1)</f>
        <v>2023-2024</v>
      </c>
      <c r="AG4" s="2"/>
      <c r="AH4" s="2"/>
      <c r="AI4" s="2"/>
      <c r="AJ4" s="2"/>
      <c r="AK4" s="2"/>
      <c r="AL4" s="2"/>
      <c r="AM4" s="2"/>
      <c r="AN4" s="7"/>
      <c r="AO4" s="7"/>
      <c r="AP4" s="2"/>
      <c r="AQ4" s="2"/>
      <c r="AR4" s="2"/>
      <c r="AS4" s="2"/>
      <c r="AT4" s="2"/>
      <c r="AU4" s="2"/>
    </row>
    <row r="5" ht="12.75" customHeight="1">
      <c r="A5" s="2"/>
      <c r="B5" s="190" t="s">
        <v>9</v>
      </c>
      <c r="AG5" s="2"/>
      <c r="AH5" s="2"/>
      <c r="AI5" s="24" t="s">
        <v>10</v>
      </c>
      <c r="AJ5" s="25"/>
      <c r="AK5" s="25"/>
      <c r="AL5" s="25"/>
      <c r="AM5" s="25"/>
      <c r="AN5" s="26"/>
      <c r="AO5" s="2"/>
      <c r="AP5" s="2"/>
      <c r="AQ5" s="2"/>
      <c r="AR5" s="2"/>
      <c r="AS5" s="2"/>
      <c r="AT5" s="2"/>
      <c r="AU5" s="2"/>
    </row>
    <row r="6" ht="12.75" customHeight="1">
      <c r="A6" s="2"/>
      <c r="B6" s="27"/>
      <c r="C6" s="27"/>
      <c r="D6" s="27"/>
      <c r="E6" s="27"/>
      <c r="F6" s="27"/>
      <c r="G6" s="27"/>
      <c r="H6" s="27"/>
      <c r="I6" s="27"/>
      <c r="J6" s="28" t="s">
        <v>11</v>
      </c>
      <c r="K6" s="29"/>
      <c r="L6" s="29"/>
      <c r="M6" s="29"/>
      <c r="N6" s="29"/>
      <c r="O6" s="29"/>
      <c r="P6" s="29"/>
      <c r="Q6" s="29"/>
      <c r="R6" s="29"/>
      <c r="S6" s="29"/>
      <c r="T6" s="29"/>
      <c r="U6" s="29"/>
      <c r="V6" s="29"/>
      <c r="W6" s="29"/>
      <c r="X6" s="30"/>
      <c r="Y6" s="31" t="s">
        <v>12</v>
      </c>
      <c r="Z6" s="32" t="s">
        <v>13</v>
      </c>
      <c r="AA6" s="29"/>
      <c r="AB6" s="29"/>
      <c r="AC6" s="29"/>
      <c r="AD6" s="29"/>
      <c r="AE6" s="29"/>
      <c r="AF6" s="30"/>
      <c r="AG6" s="2"/>
      <c r="AH6" s="2"/>
      <c r="AI6" s="33" t="s">
        <v>14</v>
      </c>
      <c r="AJ6" s="34"/>
      <c r="AK6" s="35" t="s">
        <v>15</v>
      </c>
      <c r="AL6" s="36" t="s">
        <v>16</v>
      </c>
      <c r="AM6" s="33" t="s">
        <v>17</v>
      </c>
      <c r="AN6" s="34"/>
      <c r="AO6" s="7"/>
      <c r="AP6" s="2"/>
      <c r="AQ6" s="2"/>
      <c r="AR6" s="2"/>
      <c r="AS6" s="2"/>
      <c r="AT6" s="2"/>
      <c r="AU6" s="2"/>
    </row>
    <row r="7" ht="12.75" customHeight="1">
      <c r="A7" s="37"/>
      <c r="B7" s="38">
        <f>DATE(D2,J2,1)</f>
        <v>45108</v>
      </c>
      <c r="C7" s="39"/>
      <c r="D7" s="39"/>
      <c r="E7" s="39"/>
      <c r="F7" s="39"/>
      <c r="G7" s="39"/>
      <c r="H7" s="40"/>
      <c r="I7" s="41"/>
      <c r="J7" s="38">
        <f>DATE(YEAR(B7+42),MONTH(B7+42),1)</f>
        <v>45139</v>
      </c>
      <c r="K7" s="39"/>
      <c r="L7" s="39"/>
      <c r="M7" s="39"/>
      <c r="N7" s="39"/>
      <c r="O7" s="39"/>
      <c r="P7" s="40"/>
      <c r="Q7" s="41"/>
      <c r="R7" s="38">
        <f>DATE(YEAR(J7+42),MONTH(J7+42),1)</f>
        <v>45170</v>
      </c>
      <c r="S7" s="39"/>
      <c r="T7" s="39"/>
      <c r="U7" s="39"/>
      <c r="V7" s="39"/>
      <c r="W7" s="39"/>
      <c r="X7" s="40"/>
      <c r="Y7" s="37"/>
      <c r="Z7" s="38">
        <f>DATE(YEAR(R7+42),MONTH(R7+42),1)</f>
        <v>45200</v>
      </c>
      <c r="AA7" s="39"/>
      <c r="AB7" s="39"/>
      <c r="AC7" s="39"/>
      <c r="AD7" s="39"/>
      <c r="AE7" s="39"/>
      <c r="AF7" s="40"/>
      <c r="AG7" s="42"/>
      <c r="AH7" s="42"/>
      <c r="AI7" s="43" t="s">
        <v>18</v>
      </c>
      <c r="AJ7" s="44"/>
      <c r="AK7" s="45" t="s">
        <v>19</v>
      </c>
      <c r="AL7" s="46" t="s">
        <v>20</v>
      </c>
      <c r="AM7" s="47" t="s">
        <v>93</v>
      </c>
      <c r="AN7" s="44"/>
      <c r="AO7" s="42"/>
      <c r="AP7" s="163" t="s">
        <v>77</v>
      </c>
      <c r="AQ7" s="164" t="s">
        <v>78</v>
      </c>
      <c r="AR7" s="164" t="s">
        <v>79</v>
      </c>
      <c r="AS7" s="2"/>
      <c r="AT7" s="7"/>
      <c r="AU7" s="42"/>
    </row>
    <row r="8" ht="12.75" customHeight="1">
      <c r="A8" s="42"/>
      <c r="B8" s="48" t="str">
        <f>CHOOSE(1+MOD($O$2+1-2,7),"Su","M","Tu","W","Th","F","Sa")</f>
        <v>Su</v>
      </c>
      <c r="C8" s="49" t="str">
        <f>CHOOSE(1+MOD($O$2+2-2,7),"Su","M","Tu","W","Th","F","Sa")</f>
        <v>M</v>
      </c>
      <c r="D8" s="49" t="str">
        <f>CHOOSE(1+MOD($O$2+3-2,7),"Su","M","Tu","W","Th","F","Sa")</f>
        <v>Tu</v>
      </c>
      <c r="E8" s="49" t="str">
        <f>CHOOSE(1+MOD($O$2+4-2,7),"Su","M","Tu","W","Th","F","Sa")</f>
        <v>W</v>
      </c>
      <c r="F8" s="49" t="str">
        <f>CHOOSE(1+MOD($O$2+5-2,7),"Su","M","Tu","W","Th","F","Sa")</f>
        <v>Th</v>
      </c>
      <c r="G8" s="49" t="str">
        <f>CHOOSE(1+MOD($O$2+6-2,7),"Su","M","Tu","W","Th","F","Sa")</f>
        <v>F</v>
      </c>
      <c r="H8" s="50" t="str">
        <f>CHOOSE(1+MOD($O$2+7-2,7),"Su","M","Tu","W","Th","F","Sa")</f>
        <v>Sa</v>
      </c>
      <c r="I8" s="51"/>
      <c r="J8" s="48" t="str">
        <f>CHOOSE(1+MOD($O$2+1-2,7),"Su","M","Tu","W","Th","F","Sa")</f>
        <v>Su</v>
      </c>
      <c r="K8" s="49" t="str">
        <f>CHOOSE(1+MOD($O$2+2-2,7),"Su","M","Tu","W","Th","F","Sa")</f>
        <v>M</v>
      </c>
      <c r="L8" s="49" t="str">
        <f>CHOOSE(1+MOD($O$2+3-2,7),"Su","M","Tu","W","Th","F","Sa")</f>
        <v>Tu</v>
      </c>
      <c r="M8" s="49" t="str">
        <f>CHOOSE(1+MOD($O$2+4-2,7),"Su","M","Tu","W","Th","F","Sa")</f>
        <v>W</v>
      </c>
      <c r="N8" s="49" t="str">
        <f>CHOOSE(1+MOD($O$2+5-2,7),"Su","M","Tu","W","Th","F","Sa")</f>
        <v>Th</v>
      </c>
      <c r="O8" s="49" t="str">
        <f>CHOOSE(1+MOD($O$2+6-2,7),"Su","M","Tu","W","Th","F","Sa")</f>
        <v>F</v>
      </c>
      <c r="P8" s="50" t="str">
        <f>CHOOSE(1+MOD($O$2+7-2,7),"Su","M","Tu","W","Th","F","Sa")</f>
        <v>Sa</v>
      </c>
      <c r="Q8" s="51"/>
      <c r="R8" s="48" t="str">
        <f>CHOOSE(1+MOD($O$2+1-2,7),"Su","M","Tu","W","Th","F","Sa")</f>
        <v>Su</v>
      </c>
      <c r="S8" s="49" t="str">
        <f>CHOOSE(1+MOD($O$2+2-2,7),"Su","M","Tu","W","Th","F","Sa")</f>
        <v>M</v>
      </c>
      <c r="T8" s="49" t="str">
        <f>CHOOSE(1+MOD($O$2+3-2,7),"Su","M","Tu","W","Th","F","Sa")</f>
        <v>Tu</v>
      </c>
      <c r="U8" s="49" t="str">
        <f>CHOOSE(1+MOD($O$2+4-2,7),"Su","M","Tu","W","Th","F","Sa")</f>
        <v>W</v>
      </c>
      <c r="V8" s="49" t="str">
        <f>CHOOSE(1+MOD($O$2+5-2,7),"Su","M","Tu","W","Th","F","Sa")</f>
        <v>Th</v>
      </c>
      <c r="W8" s="49" t="str">
        <f>CHOOSE(1+MOD($O$2+6-2,7),"Su","M","Tu","W","Th","F","Sa")</f>
        <v>F</v>
      </c>
      <c r="X8" s="50" t="str">
        <f>CHOOSE(1+MOD($O$2+7-2,7),"Su","M","Tu","W","Th","F","Sa")</f>
        <v>Sa</v>
      </c>
      <c r="Y8" s="51"/>
      <c r="Z8" s="48" t="str">
        <f>CHOOSE(1+MOD($O$2+1-2,7),"Su","M","Tu","W","Th","F","Sa")</f>
        <v>Su</v>
      </c>
      <c r="AA8" s="49" t="str">
        <f>CHOOSE(1+MOD($O$2+2-2,7),"Su","M","Tu","W","Th","F","Sa")</f>
        <v>M</v>
      </c>
      <c r="AB8" s="49" t="str">
        <f>CHOOSE(1+MOD($O$2+3-2,7),"Su","M","Tu","W","Th","F","Sa")</f>
        <v>Tu</v>
      </c>
      <c r="AC8" s="49" t="str">
        <f>CHOOSE(1+MOD($O$2+4-2,7),"Su","M","Tu","W","Th","F","Sa")</f>
        <v>W</v>
      </c>
      <c r="AD8" s="49" t="str">
        <f>CHOOSE(1+MOD($O$2+5-2,7),"Su","M","Tu","W","Th","F","Sa")</f>
        <v>Th</v>
      </c>
      <c r="AE8" s="49" t="str">
        <f>CHOOSE(1+MOD($O$2+6-2,7),"Su","M","Tu","W","Th","F","Sa")</f>
        <v>F</v>
      </c>
      <c r="AF8" s="50" t="str">
        <f>CHOOSE(1+MOD($O$2+7-2,7),"Su","M","Tu","W","Th","F","Sa")</f>
        <v>Sa</v>
      </c>
      <c r="AG8" s="51"/>
      <c r="AH8" s="51"/>
      <c r="AI8" s="52" t="s">
        <v>22</v>
      </c>
      <c r="AJ8" s="44"/>
      <c r="AK8" s="53" t="s">
        <v>23</v>
      </c>
      <c r="AL8" s="46" t="s">
        <v>24</v>
      </c>
      <c r="AM8" s="54" t="s">
        <v>94</v>
      </c>
      <c r="AN8" s="44"/>
      <c r="AO8" s="51"/>
      <c r="AP8" s="165" t="s">
        <v>80</v>
      </c>
      <c r="AQ8" s="166" t="s">
        <v>81</v>
      </c>
      <c r="AR8" s="166">
        <v>7.25</v>
      </c>
      <c r="AS8" s="191">
        <f>SUM(AJ42:AJ52)-(AS12)</f>
        <v>119</v>
      </c>
      <c r="AT8" s="192">
        <f>AS8*AR8</f>
        <v>862.75</v>
      </c>
      <c r="AU8" s="51"/>
    </row>
    <row r="9" ht="12.75" customHeight="1">
      <c r="A9" s="42"/>
      <c r="B9" s="55" t="str">
        <f>IF(WEEKDAY(B7,1)=$O$2,B7,"")</f>
        <v/>
      </c>
      <c r="C9" s="56" t="str">
        <f>IF(B9="",IF(WEEKDAY(B7,1)=MOD($O$2,7)+1,B7,""),B9+1)</f>
        <v/>
      </c>
      <c r="D9" s="56" t="str">
        <f>IF(C9="",IF(WEEKDAY(B7,1)=MOD($O$2+1,7)+1,B7,""),C9+1)</f>
        <v/>
      </c>
      <c r="E9" s="56" t="str">
        <f>IF(D9="",IF(WEEKDAY(B7,1)=MOD($O$2+2,7)+1,B7,""),D9+1)</f>
        <v/>
      </c>
      <c r="F9" s="56" t="str">
        <f>IF(E9="",IF(WEEKDAY(B7,1)=MOD($O$2+3,7)+1,B7,""),E9+1)</f>
        <v/>
      </c>
      <c r="G9" s="56" t="str">
        <f>IF(F9="",IF(WEEKDAY(B7,1)=MOD($O$2+4,7)+1,B7,""),F9+1)</f>
        <v/>
      </c>
      <c r="H9" s="55">
        <f>IF(G9="",IF(WEEKDAY(B7,1)=MOD($O$2+5,7)+1,B7,""),G9+1)</f>
        <v>45108</v>
      </c>
      <c r="I9" s="51"/>
      <c r="J9" s="55" t="str">
        <f>IF(WEEKDAY(J7,1)=$O$2,J7,"")</f>
        <v/>
      </c>
      <c r="K9" s="57" t="str">
        <f>IF(J9="",IF(WEEKDAY(J7,1)=MOD($O$2,7)+1,J7,""),J9+1)</f>
        <v/>
      </c>
      <c r="L9" s="120">
        <f>IF(K9="",IF(WEEKDAY(J7,1)=MOD($O$2+1,7)+1,J7,""),K9+1)</f>
        <v>45139</v>
      </c>
      <c r="M9" s="58">
        <f>IF(L9="",IF(WEEKDAY(J7,1)=MOD($O$2+2,7)+1,J7,""),L9+1)</f>
        <v>45140</v>
      </c>
      <c r="N9" s="58">
        <f>IF(M9="",IF(WEEKDAY(J7,1)=MOD($O$2+3,7)+1,J7,""),M9+1)</f>
        <v>45141</v>
      </c>
      <c r="O9" s="58">
        <f>IF(N9="",IF(WEEKDAY(J7,1)=MOD($O$2+4,7)+1,J7,""),N9+1)</f>
        <v>45142</v>
      </c>
      <c r="P9" s="55">
        <f>IF(O9="",IF(WEEKDAY(J7,1)=MOD($O$2+5,7)+1,J7,""),O9+1)</f>
        <v>45143</v>
      </c>
      <c r="Q9" s="51"/>
      <c r="R9" s="55" t="str">
        <f>IF(WEEKDAY(R7,1)=$O$2,R7,"")</f>
        <v/>
      </c>
      <c r="S9" s="59" t="str">
        <f>IF(R9="",IF(WEEKDAY(R7,1)=MOD($O$2,7)+1,R7,""),R9+1)</f>
        <v/>
      </c>
      <c r="T9" s="60" t="str">
        <f>IF(S9="",IF(WEEKDAY(R7,1)=MOD($O$2+1,7)+1,R7,""),S9+1)</f>
        <v/>
      </c>
      <c r="U9" s="60" t="str">
        <f>IF(T9="",IF(WEEKDAY(R7,1)=MOD($O$2+2,7)+1,R7,""),T9+1)</f>
        <v/>
      </c>
      <c r="V9" s="60" t="str">
        <f>IF(U9="",IF(WEEKDAY(R7,1)=MOD($O$2+3,7)+1,R7,""),U9+1)</f>
        <v/>
      </c>
      <c r="W9" s="60">
        <f>IF(V9="",IF(WEEKDAY(R7,1)=MOD($O$2+4,7)+1,R7,""),V9+1)</f>
        <v>45170</v>
      </c>
      <c r="X9" s="61">
        <f>IF(W9="",IF(WEEKDAY(R7,1)=MOD($O$2+5,7)+1,R7,""),W9+1)</f>
        <v>45171</v>
      </c>
      <c r="Y9" s="62"/>
      <c r="Z9" s="55">
        <f>IF(WEEKDAY(Z7,1)=$O$2,Z7,"")</f>
        <v>45200</v>
      </c>
      <c r="AA9" s="60">
        <f>IF(Z9="",IF(WEEKDAY(Z7,1)=MOD($O$2,7)+1,Z7,""),Z9+1)</f>
        <v>45201</v>
      </c>
      <c r="AB9" s="60">
        <f>IF(AA9="",IF(WEEKDAY(Z7,1)=MOD($O$2+1,7)+1,Z7,""),AA9+1)</f>
        <v>45202</v>
      </c>
      <c r="AC9" s="60">
        <f>IF(AB9="",IF(WEEKDAY(Z7,1)=MOD($O$2+2,7)+1,Z7,""),AB9+1)</f>
        <v>45203</v>
      </c>
      <c r="AD9" s="60">
        <f>IF(AC9="",IF(WEEKDAY(Z7,1)=MOD($O$2+3,7)+1,Z7,""),AC9+1)</f>
        <v>45204</v>
      </c>
      <c r="AE9" s="60">
        <f>IF(AD9="",IF(WEEKDAY(Z7,1)=MOD($O$2+4,7)+1,Z7,""),AD9+1)</f>
        <v>45205</v>
      </c>
      <c r="AF9" s="55">
        <f>IF(AE9="",IF(WEEKDAY(Z7,1)=MOD($O$2+5,7)+1,Z7,""),AE9+1)</f>
        <v>45206</v>
      </c>
      <c r="AG9" s="62"/>
      <c r="AH9" s="62"/>
      <c r="AI9" s="63" t="s">
        <v>26</v>
      </c>
      <c r="AJ9" s="44"/>
      <c r="AK9" s="45" t="s">
        <v>23</v>
      </c>
      <c r="AL9" s="64" t="s">
        <v>27</v>
      </c>
      <c r="AM9" s="193" t="s">
        <v>95</v>
      </c>
      <c r="AN9" s="44"/>
      <c r="AO9" s="62"/>
      <c r="AP9" s="168" t="s">
        <v>82</v>
      </c>
      <c r="AQ9" s="169" t="s">
        <v>83</v>
      </c>
      <c r="AR9" s="169">
        <v>7.0</v>
      </c>
      <c r="AS9" s="194"/>
      <c r="AT9" s="192"/>
      <c r="AU9" s="62"/>
    </row>
    <row r="10" ht="12.75" customHeight="1">
      <c r="A10" s="42"/>
      <c r="B10" s="55">
        <f t="shared" ref="B10:B14" si="5">IF(H9="","",IF(MONTH(H9+1)&lt;&gt;MONTH(H9),"",H9+1))</f>
        <v>45109</v>
      </c>
      <c r="C10" s="195">
        <f t="shared" ref="C10:H10" si="1">IF(B10="","",IF(MONTH(B10+1)&lt;&gt;MONTH(B10),"",B10+1))</f>
        <v>45110</v>
      </c>
      <c r="D10" s="195">
        <f t="shared" si="1"/>
        <v>45111</v>
      </c>
      <c r="E10" s="195">
        <f t="shared" si="1"/>
        <v>45112</v>
      </c>
      <c r="F10" s="66">
        <f t="shared" si="1"/>
        <v>45113</v>
      </c>
      <c r="G10" s="66">
        <f t="shared" si="1"/>
        <v>45114</v>
      </c>
      <c r="H10" s="55">
        <f t="shared" si="1"/>
        <v>45115</v>
      </c>
      <c r="I10" s="51"/>
      <c r="J10" s="67">
        <f t="shared" ref="J10:J14" si="7">IF(P9="","",IF(MONTH(P9+1)&lt;&gt;MONTH(P9),"",P9+1))</f>
        <v>45144</v>
      </c>
      <c r="K10" s="196">
        <f t="shared" ref="K10:P10" si="2">IF(J10="","",IF(MONTH(J10+1)&lt;&gt;MONTH(J10),"",J10+1))</f>
        <v>45145</v>
      </c>
      <c r="L10" s="197">
        <f t="shared" si="2"/>
        <v>45146</v>
      </c>
      <c r="M10" s="198">
        <f t="shared" si="2"/>
        <v>45147</v>
      </c>
      <c r="N10" s="120">
        <f t="shared" si="2"/>
        <v>45148</v>
      </c>
      <c r="O10" s="58">
        <f t="shared" si="2"/>
        <v>45149</v>
      </c>
      <c r="P10" s="70">
        <f t="shared" si="2"/>
        <v>45150</v>
      </c>
      <c r="Q10" s="51"/>
      <c r="R10" s="61">
        <f t="shared" ref="R10:R14" si="9">IF(X9="","",IF(MONTH(X9+1)&lt;&gt;MONTH(X9),"",X9+1))</f>
        <v>45172</v>
      </c>
      <c r="S10" s="71">
        <f t="shared" ref="S10:X10" si="3">IF(R10="","",IF(MONTH(R10+1)&lt;&gt;MONTH(R10),"",R10+1))</f>
        <v>45173</v>
      </c>
      <c r="T10" s="60">
        <f t="shared" si="3"/>
        <v>45174</v>
      </c>
      <c r="U10" s="60">
        <f t="shared" si="3"/>
        <v>45175</v>
      </c>
      <c r="V10" s="60">
        <f t="shared" si="3"/>
        <v>45176</v>
      </c>
      <c r="W10" s="60">
        <f t="shared" si="3"/>
        <v>45177</v>
      </c>
      <c r="X10" s="61">
        <f t="shared" si="3"/>
        <v>45178</v>
      </c>
      <c r="Y10" s="62"/>
      <c r="Z10" s="55">
        <f t="shared" ref="Z10:Z14" si="11">IF(AF9="","",IF(MONTH(AF9+1)&lt;&gt;MONTH(AF9),"",AF9+1))</f>
        <v>45207</v>
      </c>
      <c r="AA10" s="66">
        <f t="shared" ref="AA10:AF10" si="4">IF(Z10="","",IF(MONTH(Z10+1)&lt;&gt;MONTH(Z10),"",Z10+1))</f>
        <v>45208</v>
      </c>
      <c r="AB10" s="60">
        <f t="shared" si="4"/>
        <v>45209</v>
      </c>
      <c r="AC10" s="60">
        <f t="shared" si="4"/>
        <v>45210</v>
      </c>
      <c r="AD10" s="60">
        <f t="shared" si="4"/>
        <v>45211</v>
      </c>
      <c r="AE10" s="73">
        <f t="shared" si="4"/>
        <v>45212</v>
      </c>
      <c r="AF10" s="55">
        <f t="shared" si="4"/>
        <v>45213</v>
      </c>
      <c r="AG10" s="62"/>
      <c r="AH10" s="62"/>
      <c r="AI10" s="74" t="s">
        <v>29</v>
      </c>
      <c r="AJ10" s="75"/>
      <c r="AK10" s="90" t="s">
        <v>23</v>
      </c>
      <c r="AL10" s="77" t="s">
        <v>30</v>
      </c>
      <c r="AM10" s="199" t="s">
        <v>96</v>
      </c>
      <c r="AN10" s="75"/>
      <c r="AO10" s="62"/>
      <c r="AP10" s="168" t="s">
        <v>84</v>
      </c>
      <c r="AQ10" s="169" t="s">
        <v>85</v>
      </c>
      <c r="AR10" s="169">
        <v>0.67</v>
      </c>
      <c r="AS10" s="194"/>
      <c r="AT10" s="192"/>
      <c r="AU10" s="62"/>
    </row>
    <row r="11" ht="12.75" customHeight="1">
      <c r="A11" s="42"/>
      <c r="B11" s="55">
        <f t="shared" si="5"/>
        <v>45116</v>
      </c>
      <c r="C11" s="200">
        <f t="shared" ref="C11:H11" si="6">IF(B11="","",IF(MONTH(B11+1)&lt;&gt;MONTH(B11),"",B11+1))</f>
        <v>45117</v>
      </c>
      <c r="D11" s="200">
        <f t="shared" si="6"/>
        <v>45118</v>
      </c>
      <c r="E11" s="200">
        <f t="shared" si="6"/>
        <v>45119</v>
      </c>
      <c r="F11" s="200">
        <f t="shared" si="6"/>
        <v>45120</v>
      </c>
      <c r="G11" s="200">
        <f t="shared" si="6"/>
        <v>45121</v>
      </c>
      <c r="H11" s="55">
        <f t="shared" si="6"/>
        <v>45122</v>
      </c>
      <c r="I11" s="51"/>
      <c r="J11" s="67">
        <f t="shared" si="7"/>
        <v>45151</v>
      </c>
      <c r="K11" s="201">
        <f t="shared" ref="K11:P11" si="8">IF(J11="","",IF(MONTH(J11+1)&lt;&gt;MONTH(J11),"",J11+1))</f>
        <v>45152</v>
      </c>
      <c r="L11" s="202">
        <f t="shared" si="8"/>
        <v>45153</v>
      </c>
      <c r="M11" s="203">
        <f t="shared" si="8"/>
        <v>45154</v>
      </c>
      <c r="N11" s="204">
        <f t="shared" si="8"/>
        <v>45155</v>
      </c>
      <c r="O11" s="69">
        <f t="shared" si="8"/>
        <v>45156</v>
      </c>
      <c r="P11" s="55">
        <f t="shared" si="8"/>
        <v>45157</v>
      </c>
      <c r="Q11" s="51"/>
      <c r="R11" s="81">
        <f t="shared" si="9"/>
        <v>45179</v>
      </c>
      <c r="S11" s="205">
        <f t="shared" ref="S11:X11" si="10">IF(R11="","",IF(MONTH(R11+1)&lt;&gt;MONTH(R11),"",R11+1))</f>
        <v>45180</v>
      </c>
      <c r="T11" s="69">
        <f t="shared" si="10"/>
        <v>45181</v>
      </c>
      <c r="U11" s="60">
        <f t="shared" si="10"/>
        <v>45182</v>
      </c>
      <c r="V11" s="60">
        <f t="shared" si="10"/>
        <v>45183</v>
      </c>
      <c r="W11" s="60">
        <f t="shared" si="10"/>
        <v>45184</v>
      </c>
      <c r="X11" s="61">
        <f t="shared" si="10"/>
        <v>45185</v>
      </c>
      <c r="Y11" s="62"/>
      <c r="Z11" s="55">
        <f t="shared" si="11"/>
        <v>45214</v>
      </c>
      <c r="AA11" s="73">
        <f t="shared" ref="AA11:AF11" si="12">IF(Z11="","",IF(MONTH(Z11+1)&lt;&gt;MONTH(Z11),"",Z11+1))</f>
        <v>45215</v>
      </c>
      <c r="AB11" s="60">
        <f t="shared" si="12"/>
        <v>45216</v>
      </c>
      <c r="AC11" s="60">
        <f t="shared" si="12"/>
        <v>45217</v>
      </c>
      <c r="AD11" s="60">
        <f t="shared" si="12"/>
        <v>45218</v>
      </c>
      <c r="AE11" s="73">
        <f t="shared" si="12"/>
        <v>45219</v>
      </c>
      <c r="AF11" s="55">
        <f t="shared" si="12"/>
        <v>45220</v>
      </c>
      <c r="AG11" s="62"/>
      <c r="AH11" s="62"/>
      <c r="AI11" s="83"/>
      <c r="AJ11" s="84"/>
      <c r="AK11" s="85"/>
      <c r="AL11" s="86"/>
      <c r="AM11" s="83"/>
      <c r="AN11" s="84"/>
      <c r="AO11" s="62"/>
      <c r="AP11" s="174" t="s">
        <v>87</v>
      </c>
      <c r="AQ11" s="175" t="s">
        <v>88</v>
      </c>
      <c r="AR11" s="175">
        <v>0.42</v>
      </c>
      <c r="AS11" s="194"/>
      <c r="AT11" s="192"/>
      <c r="AU11" s="62"/>
    </row>
    <row r="12" ht="12.75" customHeight="1">
      <c r="A12" s="42"/>
      <c r="B12" s="55">
        <f t="shared" si="5"/>
        <v>45123</v>
      </c>
      <c r="C12" s="200">
        <f t="shared" ref="C12:H12" si="13">IF(B12="","",IF(MONTH(B12+1)&lt;&gt;MONTH(B12),"",B12+1))</f>
        <v>45124</v>
      </c>
      <c r="D12" s="200">
        <f t="shared" si="13"/>
        <v>45125</v>
      </c>
      <c r="E12" s="200">
        <f t="shared" si="13"/>
        <v>45126</v>
      </c>
      <c r="F12" s="200">
        <f t="shared" si="13"/>
        <v>45127</v>
      </c>
      <c r="G12" s="200">
        <f t="shared" si="13"/>
        <v>45128</v>
      </c>
      <c r="H12" s="55">
        <f t="shared" si="13"/>
        <v>45129</v>
      </c>
      <c r="I12" s="51"/>
      <c r="J12" s="55">
        <f t="shared" si="7"/>
        <v>45158</v>
      </c>
      <c r="K12" s="60">
        <f t="shared" ref="K12:P12" si="14">IF(J12="","",IF(MONTH(J12+1)&lt;&gt;MONTH(J12),"",J12+1))</f>
        <v>45159</v>
      </c>
      <c r="L12" s="206">
        <f t="shared" si="14"/>
        <v>45160</v>
      </c>
      <c r="M12" s="207">
        <f t="shared" si="14"/>
        <v>45161</v>
      </c>
      <c r="N12" s="208">
        <f t="shared" si="14"/>
        <v>45162</v>
      </c>
      <c r="O12" s="57">
        <f t="shared" si="14"/>
        <v>45163</v>
      </c>
      <c r="P12" s="55">
        <f t="shared" si="14"/>
        <v>45164</v>
      </c>
      <c r="Q12" s="51"/>
      <c r="R12" s="61">
        <f t="shared" si="9"/>
        <v>45186</v>
      </c>
      <c r="S12" s="209">
        <f t="shared" ref="S12:X12" si="15">IF(R12="","",IF(MONTH(R12+1)&lt;&gt;MONTH(R12),"",R12+1))</f>
        <v>45187</v>
      </c>
      <c r="T12" s="72">
        <f t="shared" si="15"/>
        <v>45188</v>
      </c>
      <c r="U12" s="72">
        <f t="shared" si="15"/>
        <v>45189</v>
      </c>
      <c r="V12" s="72">
        <f t="shared" si="15"/>
        <v>45190</v>
      </c>
      <c r="W12" s="72">
        <f t="shared" si="15"/>
        <v>45191</v>
      </c>
      <c r="X12" s="61">
        <f t="shared" si="15"/>
        <v>45192</v>
      </c>
      <c r="Y12" s="62"/>
      <c r="Z12" s="55">
        <f t="shared" si="11"/>
        <v>45221</v>
      </c>
      <c r="AA12" s="60">
        <f t="shared" ref="AA12:AF12" si="16">IF(Z12="","",IF(MONTH(Z12+1)&lt;&gt;MONTH(Z12),"",Z12+1))</f>
        <v>45222</v>
      </c>
      <c r="AB12" s="60">
        <f t="shared" si="16"/>
        <v>45223</v>
      </c>
      <c r="AC12" s="60">
        <f t="shared" si="16"/>
        <v>45224</v>
      </c>
      <c r="AD12" s="60">
        <f t="shared" si="16"/>
        <v>45225</v>
      </c>
      <c r="AE12" s="60">
        <f t="shared" si="16"/>
        <v>45226</v>
      </c>
      <c r="AF12" s="55">
        <f t="shared" si="16"/>
        <v>45227</v>
      </c>
      <c r="AG12" s="62"/>
      <c r="AH12" s="62"/>
      <c r="AI12" s="87" t="s">
        <v>32</v>
      </c>
      <c r="AJ12" s="44"/>
      <c r="AK12" s="45" t="s">
        <v>23</v>
      </c>
      <c r="AL12" s="46" t="s">
        <v>33</v>
      </c>
      <c r="AM12" s="88" t="s">
        <v>97</v>
      </c>
      <c r="AN12" s="44"/>
      <c r="AO12" s="62"/>
      <c r="AP12" s="165" t="s">
        <v>89</v>
      </c>
      <c r="AQ12" s="166" t="s">
        <v>90</v>
      </c>
      <c r="AR12" s="166">
        <v>5.8</v>
      </c>
      <c r="AS12" s="194">
        <v>32.0</v>
      </c>
      <c r="AT12" s="192">
        <f>AS12*AR12</f>
        <v>185.6</v>
      </c>
      <c r="AU12" s="62"/>
    </row>
    <row r="13" ht="12.75" customHeight="1">
      <c r="A13" s="42"/>
      <c r="B13" s="55">
        <f t="shared" si="5"/>
        <v>45130</v>
      </c>
      <c r="C13" s="200">
        <f t="shared" ref="C13:H13" si="17">IF(B13="","",IF(MONTH(B13+1)&lt;&gt;MONTH(B13),"",B13+1))</f>
        <v>45131</v>
      </c>
      <c r="D13" s="200">
        <f t="shared" si="17"/>
        <v>45132</v>
      </c>
      <c r="E13" s="200">
        <f t="shared" si="17"/>
        <v>45133</v>
      </c>
      <c r="F13" s="200">
        <f t="shared" si="17"/>
        <v>45134</v>
      </c>
      <c r="G13" s="200">
        <f t="shared" si="17"/>
        <v>45135</v>
      </c>
      <c r="H13" s="55">
        <f t="shared" si="17"/>
        <v>45136</v>
      </c>
      <c r="I13" s="51"/>
      <c r="J13" s="55">
        <f t="shared" si="7"/>
        <v>45165</v>
      </c>
      <c r="K13" s="125">
        <f t="shared" ref="K13:P13" si="18">IF(J13="","",IF(MONTH(J13+1)&lt;&gt;MONTH(J13),"",J13+1))</f>
        <v>45166</v>
      </c>
      <c r="L13" s="210">
        <f t="shared" si="18"/>
        <v>45167</v>
      </c>
      <c r="M13" s="211">
        <f t="shared" si="18"/>
        <v>45168</v>
      </c>
      <c r="N13" s="212">
        <f t="shared" si="18"/>
        <v>45169</v>
      </c>
      <c r="O13" s="60" t="str">
        <f t="shared" si="18"/>
        <v/>
      </c>
      <c r="P13" s="55" t="str">
        <f t="shared" si="18"/>
        <v/>
      </c>
      <c r="Q13" s="51"/>
      <c r="R13" s="81">
        <f t="shared" si="9"/>
        <v>45193</v>
      </c>
      <c r="S13" s="82">
        <f t="shared" ref="S13:X13" si="19">IF(R13="","",IF(MONTH(R13+1)&lt;&gt;MONTH(R13),"",R13+1))</f>
        <v>45194</v>
      </c>
      <c r="T13" s="69">
        <f t="shared" si="19"/>
        <v>45195</v>
      </c>
      <c r="U13" s="60">
        <f t="shared" si="19"/>
        <v>45196</v>
      </c>
      <c r="V13" s="60">
        <f t="shared" si="19"/>
        <v>45197</v>
      </c>
      <c r="W13" s="60">
        <f t="shared" si="19"/>
        <v>45198</v>
      </c>
      <c r="X13" s="61">
        <f t="shared" si="19"/>
        <v>45199</v>
      </c>
      <c r="Y13" s="62"/>
      <c r="Z13" s="55">
        <f t="shared" si="11"/>
        <v>45228</v>
      </c>
      <c r="AA13" s="58">
        <f t="shared" ref="AA13:AF13" si="20">IF(Z13="","",IF(MONTH(Z13+1)&lt;&gt;MONTH(Z13),"",Z13+1))</f>
        <v>45229</v>
      </c>
      <c r="AB13" s="58">
        <f t="shared" si="20"/>
        <v>45230</v>
      </c>
      <c r="AC13" s="60" t="str">
        <f t="shared" si="20"/>
        <v/>
      </c>
      <c r="AD13" s="60" t="str">
        <f t="shared" si="20"/>
        <v/>
      </c>
      <c r="AE13" s="60" t="str">
        <f t="shared" si="20"/>
        <v/>
      </c>
      <c r="AF13" s="55" t="str">
        <f t="shared" si="20"/>
        <v/>
      </c>
      <c r="AG13" s="62"/>
      <c r="AH13" s="62"/>
      <c r="AI13" s="89" t="s">
        <v>35</v>
      </c>
      <c r="AJ13" s="75"/>
      <c r="AK13" s="90" t="s">
        <v>23</v>
      </c>
      <c r="AL13" s="64" t="s">
        <v>36</v>
      </c>
      <c r="AM13" s="47" t="s">
        <v>37</v>
      </c>
      <c r="AN13" s="44"/>
      <c r="AO13" s="62"/>
      <c r="AP13" s="183" t="s">
        <v>91</v>
      </c>
      <c r="AQ13" s="184" t="s">
        <v>92</v>
      </c>
      <c r="AR13" s="184">
        <v>1.45</v>
      </c>
      <c r="AS13" s="194"/>
      <c r="AT13" s="213">
        <f>SUM(AT12,AT8)</f>
        <v>1048.35</v>
      </c>
      <c r="AU13" s="62"/>
    </row>
    <row r="14" ht="12.75" customHeight="1">
      <c r="A14" s="42"/>
      <c r="B14" s="55">
        <f t="shared" si="5"/>
        <v>45137</v>
      </c>
      <c r="C14" s="58">
        <f t="shared" ref="C14:H14" si="21">IF(B14="","",IF(MONTH(B14+1)&lt;&gt;MONTH(B14),"",B14+1))</f>
        <v>45138</v>
      </c>
      <c r="D14" s="60" t="str">
        <f t="shared" si="21"/>
        <v/>
      </c>
      <c r="E14" s="60" t="str">
        <f t="shared" si="21"/>
        <v/>
      </c>
      <c r="F14" s="60" t="str">
        <f t="shared" si="21"/>
        <v/>
      </c>
      <c r="G14" s="60" t="str">
        <f t="shared" si="21"/>
        <v/>
      </c>
      <c r="H14" s="55" t="str">
        <f t="shared" si="21"/>
        <v/>
      </c>
      <c r="I14" s="51"/>
      <c r="J14" s="55" t="str">
        <f t="shared" si="7"/>
        <v/>
      </c>
      <c r="K14" s="60" t="str">
        <f t="shared" ref="K14:O14" si="22">IF(J14="","",IF(MONTH(J14+1)&lt;&gt;MONTH(J14),"",J14+1))</f>
        <v/>
      </c>
      <c r="L14" s="125" t="str">
        <f t="shared" si="22"/>
        <v/>
      </c>
      <c r="M14" s="214" t="str">
        <f t="shared" si="22"/>
        <v/>
      </c>
      <c r="N14" s="60" t="str">
        <f t="shared" si="22"/>
        <v/>
      </c>
      <c r="O14" s="60" t="str">
        <f t="shared" si="22"/>
        <v/>
      </c>
      <c r="P14" s="55"/>
      <c r="Q14" s="51"/>
      <c r="R14" s="55" t="str">
        <f t="shared" si="9"/>
        <v/>
      </c>
      <c r="S14" s="80" t="str">
        <f t="shared" ref="S14:X14" si="23">IF(R14="","",IF(MONTH(R14+1)&lt;&gt;MONTH(R14),"",R14+1))</f>
        <v/>
      </c>
      <c r="T14" s="60" t="str">
        <f t="shared" si="23"/>
        <v/>
      </c>
      <c r="U14" s="60" t="str">
        <f t="shared" si="23"/>
        <v/>
      </c>
      <c r="V14" s="60" t="str">
        <f t="shared" si="23"/>
        <v/>
      </c>
      <c r="W14" s="60" t="str">
        <f t="shared" si="23"/>
        <v/>
      </c>
      <c r="X14" s="55" t="str">
        <f t="shared" si="23"/>
        <v/>
      </c>
      <c r="Y14" s="62"/>
      <c r="Z14" s="55" t="str">
        <f t="shared" si="11"/>
        <v/>
      </c>
      <c r="AA14" s="60" t="str">
        <f t="shared" ref="AA14:AF14" si="24">IF(Z14="","",IF(MONTH(Z14+1)&lt;&gt;MONTH(Z14),"",Z14+1))</f>
        <v/>
      </c>
      <c r="AB14" s="60" t="str">
        <f t="shared" si="24"/>
        <v/>
      </c>
      <c r="AC14" s="60" t="str">
        <f t="shared" si="24"/>
        <v/>
      </c>
      <c r="AD14" s="60" t="str">
        <f t="shared" si="24"/>
        <v/>
      </c>
      <c r="AE14" s="60" t="str">
        <f t="shared" si="24"/>
        <v/>
      </c>
      <c r="AF14" s="55" t="str">
        <f t="shared" si="24"/>
        <v/>
      </c>
      <c r="AG14" s="62"/>
      <c r="AH14" s="62"/>
      <c r="AI14" s="91"/>
      <c r="AJ14" s="92"/>
      <c r="AK14" s="93"/>
      <c r="AL14" s="64" t="s">
        <v>38</v>
      </c>
      <c r="AM14" s="47">
        <v>45173.0</v>
      </c>
      <c r="AN14" s="44"/>
      <c r="AO14" s="62"/>
      <c r="AP14" s="62"/>
      <c r="AQ14" s="62"/>
      <c r="AR14" s="62"/>
      <c r="AS14" s="62"/>
      <c r="AT14" s="2"/>
      <c r="AU14" s="62"/>
    </row>
    <row r="15" ht="12.75" customHeight="1">
      <c r="A15" s="42"/>
      <c r="B15" s="51"/>
      <c r="C15" s="51"/>
      <c r="D15" s="51"/>
      <c r="E15" s="51"/>
      <c r="F15" s="51"/>
      <c r="G15" s="51"/>
      <c r="H15" s="51"/>
      <c r="I15" s="51"/>
      <c r="J15" s="51"/>
      <c r="K15" s="51"/>
      <c r="L15" s="51"/>
      <c r="M15" s="51"/>
      <c r="N15" s="51"/>
      <c r="O15" s="51"/>
      <c r="P15" s="51"/>
      <c r="Q15" s="51"/>
      <c r="R15" s="51"/>
      <c r="S15" s="51"/>
      <c r="T15" s="51"/>
      <c r="U15" s="51"/>
      <c r="V15" s="51"/>
      <c r="W15" s="51"/>
      <c r="X15" s="51"/>
      <c r="Y15" s="2"/>
      <c r="Z15" s="2"/>
      <c r="AA15" s="2"/>
      <c r="AB15" s="2"/>
      <c r="AC15" s="2"/>
      <c r="AD15" s="2"/>
      <c r="AE15" s="2"/>
      <c r="AF15" s="2"/>
      <c r="AG15" s="2"/>
      <c r="AH15" s="2"/>
      <c r="AI15" s="91"/>
      <c r="AJ15" s="92"/>
      <c r="AK15" s="93"/>
      <c r="AL15" s="215" t="s">
        <v>39</v>
      </c>
      <c r="AM15" s="47">
        <v>45208.0</v>
      </c>
      <c r="AN15" s="44"/>
      <c r="AO15" s="7"/>
      <c r="AP15" s="2"/>
      <c r="AQ15" s="2"/>
      <c r="AR15" s="2"/>
      <c r="AS15" s="2"/>
      <c r="AT15" s="2"/>
      <c r="AU15" s="2"/>
    </row>
    <row r="16" ht="12.75" customHeight="1">
      <c r="A16" s="42"/>
      <c r="B16" s="32" t="s">
        <v>40</v>
      </c>
      <c r="C16" s="29"/>
      <c r="D16" s="29"/>
      <c r="E16" s="29"/>
      <c r="F16" s="29"/>
      <c r="G16" s="29"/>
      <c r="H16" s="29"/>
      <c r="I16" s="29"/>
      <c r="J16" s="29"/>
      <c r="K16" s="29"/>
      <c r="L16" s="29"/>
      <c r="M16" s="29"/>
      <c r="N16" s="29"/>
      <c r="O16" s="29"/>
      <c r="P16" s="30"/>
      <c r="Q16" s="51"/>
      <c r="R16" s="32" t="s">
        <v>41</v>
      </c>
      <c r="S16" s="29"/>
      <c r="T16" s="29"/>
      <c r="U16" s="29"/>
      <c r="V16" s="29"/>
      <c r="W16" s="29"/>
      <c r="X16" s="29"/>
      <c r="Y16" s="29"/>
      <c r="Z16" s="29"/>
      <c r="AA16" s="29"/>
      <c r="AB16" s="29"/>
      <c r="AC16" s="29"/>
      <c r="AD16" s="29"/>
      <c r="AE16" s="29"/>
      <c r="AF16" s="30"/>
      <c r="AG16" s="2"/>
      <c r="AH16" s="2"/>
      <c r="AI16" s="91"/>
      <c r="AJ16" s="92"/>
      <c r="AK16" s="93"/>
      <c r="AL16" s="64" t="s">
        <v>43</v>
      </c>
      <c r="AM16" s="47">
        <v>45240.0</v>
      </c>
      <c r="AN16" s="44"/>
      <c r="AO16" s="7"/>
      <c r="AP16" s="2"/>
      <c r="AQ16" s="2"/>
      <c r="AR16" s="2"/>
      <c r="AS16" s="2"/>
      <c r="AT16" s="2"/>
      <c r="AU16" s="2"/>
    </row>
    <row r="17" ht="12.75" customHeight="1">
      <c r="A17" s="37"/>
      <c r="B17" s="38">
        <f>DATE(YEAR(Z7+42),MONTH(Z7+42),1)</f>
        <v>45231</v>
      </c>
      <c r="C17" s="39"/>
      <c r="D17" s="39"/>
      <c r="E17" s="39"/>
      <c r="F17" s="39"/>
      <c r="G17" s="39"/>
      <c r="H17" s="40"/>
      <c r="I17" s="41"/>
      <c r="J17" s="38">
        <f>DATE(YEAR(B17+42),MONTH(B17+42),1)</f>
        <v>45261</v>
      </c>
      <c r="K17" s="39"/>
      <c r="L17" s="39"/>
      <c r="M17" s="39"/>
      <c r="N17" s="39"/>
      <c r="O17" s="39"/>
      <c r="P17" s="40"/>
      <c r="Q17" s="41"/>
      <c r="R17" s="38">
        <f>DATE(YEAR(J17+42),MONTH(J17+42),1)</f>
        <v>45292</v>
      </c>
      <c r="S17" s="39"/>
      <c r="T17" s="39"/>
      <c r="U17" s="39"/>
      <c r="V17" s="39"/>
      <c r="W17" s="39"/>
      <c r="X17" s="40"/>
      <c r="Y17" s="37"/>
      <c r="Z17" s="38">
        <f>DATE(YEAR(R17+42),MONTH(R17+42),1)</f>
        <v>45323</v>
      </c>
      <c r="AA17" s="39"/>
      <c r="AB17" s="39"/>
      <c r="AC17" s="39"/>
      <c r="AD17" s="39"/>
      <c r="AE17" s="39"/>
      <c r="AF17" s="40"/>
      <c r="AG17" s="2"/>
      <c r="AH17" s="2"/>
      <c r="AI17" s="91"/>
      <c r="AJ17" s="92"/>
      <c r="AK17" s="93"/>
      <c r="AL17" s="64" t="s">
        <v>44</v>
      </c>
      <c r="AM17" s="47" t="s">
        <v>98</v>
      </c>
      <c r="AN17" s="44"/>
      <c r="AO17" s="7"/>
      <c r="AP17" s="2"/>
      <c r="AQ17" s="2"/>
      <c r="AR17" s="2"/>
      <c r="AS17" s="2"/>
      <c r="AT17" s="2"/>
      <c r="AU17" s="2"/>
    </row>
    <row r="18" ht="12.75" customHeight="1">
      <c r="A18" s="42"/>
      <c r="B18" s="48" t="str">
        <f>CHOOSE(1+MOD($O$2+1-2,7),"Su","M","Tu","W","Th","F","Sa")</f>
        <v>Su</v>
      </c>
      <c r="C18" s="49" t="str">
        <f>CHOOSE(1+MOD($O$2+2-2,7),"Su","M","Tu","W","Th","F","Sa")</f>
        <v>M</v>
      </c>
      <c r="D18" s="49" t="str">
        <f>CHOOSE(1+MOD($O$2+3-2,7),"Su","M","Tu","W","Th","F","Sa")</f>
        <v>Tu</v>
      </c>
      <c r="E18" s="49" t="str">
        <f>CHOOSE(1+MOD($O$2+4-2,7),"Su","M","Tu","W","Th","F","Sa")</f>
        <v>W</v>
      </c>
      <c r="F18" s="49" t="str">
        <f>CHOOSE(1+MOD($O$2+5-2,7),"Su","M","Tu","W","Th","F","Sa")</f>
        <v>Th</v>
      </c>
      <c r="G18" s="49" t="str">
        <f>CHOOSE(1+MOD($O$2+6-2,7),"Su","M","Tu","W","Th","F","Sa")</f>
        <v>F</v>
      </c>
      <c r="H18" s="50" t="str">
        <f>CHOOSE(1+MOD($O$2+7-2,7),"Su","M","Tu","W","Th","F","Sa")</f>
        <v>Sa</v>
      </c>
      <c r="I18" s="51"/>
      <c r="J18" s="48" t="str">
        <f>CHOOSE(1+MOD($O$2+1-2,7),"Su","M","Tu","W","Th","F","Sa")</f>
        <v>Su</v>
      </c>
      <c r="K18" s="49" t="str">
        <f>CHOOSE(1+MOD($O$2+2-2,7),"Su","M","Tu","W","Th","F","Sa")</f>
        <v>M</v>
      </c>
      <c r="L18" s="49" t="str">
        <f>CHOOSE(1+MOD($O$2+3-2,7),"Su","M","Tu","W","Th","F","Sa")</f>
        <v>Tu</v>
      </c>
      <c r="M18" s="49" t="str">
        <f>CHOOSE(1+MOD($O$2+4-2,7),"Su","M","Tu","W","Th","F","Sa")</f>
        <v>W</v>
      </c>
      <c r="N18" s="49" t="str">
        <f>CHOOSE(1+MOD($O$2+5-2,7),"Su","M","Tu","W","Th","F","Sa")</f>
        <v>Th</v>
      </c>
      <c r="O18" s="49" t="str">
        <f>CHOOSE(1+MOD($O$2+6-2,7),"Su","M","Tu","W","Th","F","Sa")</f>
        <v>F</v>
      </c>
      <c r="P18" s="50" t="str">
        <f>CHOOSE(1+MOD($O$2+7-2,7),"Su","M","Tu","W","Th","F","Sa")</f>
        <v>Sa</v>
      </c>
      <c r="Q18" s="51"/>
      <c r="R18" s="48" t="str">
        <f>CHOOSE(1+MOD($O$2+1-2,7),"Su","M","Tu","W","Th","F","Sa")</f>
        <v>Su</v>
      </c>
      <c r="S18" s="49" t="str">
        <f>CHOOSE(1+MOD($O$2+2-2,7),"Su","M","Tu","W","Th","F","Sa")</f>
        <v>M</v>
      </c>
      <c r="T18" s="49" t="str">
        <f>CHOOSE(1+MOD($O$2+3-2,7),"Su","M","Tu","W","Th","F","Sa")</f>
        <v>Tu</v>
      </c>
      <c r="U18" s="49" t="str">
        <f>CHOOSE(1+MOD($O$2+4-2,7),"Su","M","Tu","W","Th","F","Sa")</f>
        <v>W</v>
      </c>
      <c r="V18" s="49" t="str">
        <f>CHOOSE(1+MOD($O$2+5-2,7),"Su","M","Tu","W","Th","F","Sa")</f>
        <v>Th</v>
      </c>
      <c r="W18" s="49" t="str">
        <f>CHOOSE(1+MOD($O$2+6-2,7),"Su","M","Tu","W","Th","F","Sa")</f>
        <v>F</v>
      </c>
      <c r="X18" s="50" t="str">
        <f>CHOOSE(1+MOD($O$2+7-2,7),"Su","M","Tu","W","Th","F","Sa")</f>
        <v>Sa</v>
      </c>
      <c r="Y18" s="2"/>
      <c r="Z18" s="48" t="str">
        <f>CHOOSE(1+MOD($O$2+1-2,7),"Su","M","Tu","W","Th","F","Sa")</f>
        <v>Su</v>
      </c>
      <c r="AA18" s="49" t="str">
        <f>CHOOSE(1+MOD($O$2+2-2,7),"Su","M","Tu","W","Th","F","Sa")</f>
        <v>M</v>
      </c>
      <c r="AB18" s="49" t="str">
        <f>CHOOSE(1+MOD($O$2+3-2,7),"Su","M","Tu","W","Th","F","Sa")</f>
        <v>Tu</v>
      </c>
      <c r="AC18" s="49" t="str">
        <f>CHOOSE(1+MOD($O$2+4-2,7),"Su","M","Tu","W","Th","F","Sa")</f>
        <v>W</v>
      </c>
      <c r="AD18" s="49" t="str">
        <f>CHOOSE(1+MOD($O$2+5-2,7),"Su","M","Tu","W","Th","F","Sa")</f>
        <v>Th</v>
      </c>
      <c r="AE18" s="49" t="str">
        <f>CHOOSE(1+MOD($O$2+6-2,7),"Su","M","Tu","W","Th","F","Sa")</f>
        <v>F</v>
      </c>
      <c r="AF18" s="50" t="str">
        <f>CHOOSE(1+MOD($O$2+7-2,7),"Su","M","Tu","W","Th","F","Sa")</f>
        <v>Sa</v>
      </c>
      <c r="AG18" s="2"/>
      <c r="AH18" s="2"/>
      <c r="AI18" s="91"/>
      <c r="AJ18" s="92"/>
      <c r="AK18" s="93"/>
      <c r="AL18" s="64" t="s">
        <v>46</v>
      </c>
      <c r="AM18" s="47" t="s">
        <v>99</v>
      </c>
      <c r="AN18" s="44"/>
      <c r="AO18" s="7"/>
      <c r="AP18" s="2"/>
      <c r="AQ18" s="2"/>
      <c r="AR18" s="2"/>
      <c r="AS18" s="2"/>
      <c r="AT18" s="2"/>
      <c r="AU18" s="2"/>
    </row>
    <row r="19" ht="12.75" customHeight="1">
      <c r="A19" s="42"/>
      <c r="B19" s="55" t="str">
        <f>IF(WEEKDAY(B17,1)=$O$2,B17,"")</f>
        <v/>
      </c>
      <c r="C19" s="57" t="str">
        <f>IF(B19="",IF(WEEKDAY(B17,1)=MOD($O$2,7)+1,B17,""),B19+1)</f>
        <v/>
      </c>
      <c r="D19" s="60" t="str">
        <f>IF(C19="",IF(WEEKDAY(B17,1)=MOD($O$2+1,7)+1,B17,""),C19+1)</f>
        <v/>
      </c>
      <c r="E19" s="58">
        <f>IF(D19="",IF(WEEKDAY(B17,1)=MOD($O$2+2,7)+1,B17,""),D19+1)</f>
        <v>45231</v>
      </c>
      <c r="F19" s="58">
        <f>IF(E19="",IF(WEEKDAY(B17,1)=MOD($O$2+3,7)+1,B17,""),E19+1)</f>
        <v>45232</v>
      </c>
      <c r="G19" s="58">
        <f>IF(F19="",IF(WEEKDAY(B17,1)=MOD($O$2+4,7)+1,B17,""),F19+1)</f>
        <v>45233</v>
      </c>
      <c r="H19" s="55">
        <f>IF(G19="",IF(WEEKDAY(B17,1)=MOD($O$2+5,7)+1,B17,""),G19+1)</f>
        <v>45234</v>
      </c>
      <c r="I19" s="51"/>
      <c r="J19" s="55" t="str">
        <f>IF(WEEKDAY(J17,1)=$O$2,J17,"")</f>
        <v/>
      </c>
      <c r="K19" s="60" t="str">
        <f>IF(J19="",IF(WEEKDAY(J17,1)=MOD($O$2,7)+1,J17,""),J19+1)</f>
        <v/>
      </c>
      <c r="L19" s="60" t="str">
        <f>IF(K19="",IF(WEEKDAY(J17,1)=MOD($O$2+1,7)+1,J17,""),K19+1)</f>
        <v/>
      </c>
      <c r="M19" s="60" t="str">
        <f>IF(L19="",IF(WEEKDAY(J17,1)=MOD($O$2+2,7)+1,J17,""),L19+1)</f>
        <v/>
      </c>
      <c r="N19" s="60" t="str">
        <f>IF(M19="",IF(WEEKDAY(J17,1)=MOD($O$2+3,7)+1,J17,""),M19+1)</f>
        <v/>
      </c>
      <c r="O19" s="73">
        <f>IF(N19="",IF(WEEKDAY(J17,1)=MOD($O$2+4,7)+1,J17,""),N19+1)</f>
        <v>45261</v>
      </c>
      <c r="P19" s="55">
        <f>IF(O19="",IF(WEEKDAY(J17,1)=MOD($O$2+5,7)+1,J17,""),O19+1)</f>
        <v>45262</v>
      </c>
      <c r="Q19" s="51"/>
      <c r="R19" s="67" t="str">
        <f>IF(WEEKDAY(R17,1)=$O$2,R17,"")</f>
        <v/>
      </c>
      <c r="S19" s="216">
        <f>IF(R19="",IF(WEEKDAY(R17,1)=MOD($O$2,7)+1,R17,""),R19+1)</f>
        <v>45292</v>
      </c>
      <c r="T19" s="217">
        <f>IF(S19="",IF(WEEKDAY(R17,1)=MOD($O$2+1,7)+1,R17,""),S19+1)</f>
        <v>45293</v>
      </c>
      <c r="U19" s="97">
        <f t="shared" ref="U19:W19" si="25">IF(T19="",IF(WEEKDAY(R17,1)=MOD($O$2+2,7)+1,R17,""),T19+1)</f>
        <v>45294</v>
      </c>
      <c r="V19" s="69">
        <f t="shared" si="25"/>
        <v>45295</v>
      </c>
      <c r="W19" s="60">
        <f t="shared" si="25"/>
        <v>45296</v>
      </c>
      <c r="X19" s="55">
        <f>IF(W19="",IF(WEEKDAY(R17,1)=MOD($O$2+5,7)+1,R17,""),W19+1)</f>
        <v>45297</v>
      </c>
      <c r="Y19" s="62"/>
      <c r="Z19" s="55" t="str">
        <f>IF(WEEKDAY(Z17,1)=$O$2,Z17,"")</f>
        <v/>
      </c>
      <c r="AA19" s="60" t="str">
        <f>IF(Z19="",IF(WEEKDAY(Z17,1)=MOD($O$2,7)+1,Z17,""),Z19+1)</f>
        <v/>
      </c>
      <c r="AB19" s="60" t="str">
        <f>IF(AA19="",IF(WEEKDAY(Z17,1)=MOD($O$2+1,7)+1,Z17,""),AA19+1)</f>
        <v/>
      </c>
      <c r="AC19" s="60" t="str">
        <f>IF(AB19="",IF(WEEKDAY(Z17,1)=MOD($O$2+2,7)+1,Z17,""),AB19+1)</f>
        <v/>
      </c>
      <c r="AD19" s="60">
        <f>IF(AC19="",IF(WEEKDAY(Z17,1)=MOD($O$2+3,7)+1,Z17,""),AC19+1)</f>
        <v>45323</v>
      </c>
      <c r="AE19" s="60">
        <f>IF(AD19="",IF(WEEKDAY(Z17,1)=MOD($O$2+4,7)+1,Z17,""),AD19+1)</f>
        <v>45324</v>
      </c>
      <c r="AF19" s="55">
        <f>IF(AE19="",IF(WEEKDAY(Z17,1)=MOD($O$2+5,7)+1,Z17,""),AE19+1)</f>
        <v>45325</v>
      </c>
      <c r="AG19" s="2"/>
      <c r="AH19" s="2"/>
      <c r="AI19" s="91"/>
      <c r="AJ19" s="92"/>
      <c r="AK19" s="93"/>
      <c r="AL19" s="64" t="s">
        <v>48</v>
      </c>
      <c r="AM19" s="47">
        <v>45306.0</v>
      </c>
      <c r="AN19" s="44"/>
      <c r="AO19" s="7"/>
      <c r="AP19" s="2"/>
      <c r="AQ19" s="2"/>
      <c r="AR19" s="2"/>
      <c r="AS19" s="2"/>
      <c r="AT19" s="2"/>
      <c r="AU19" s="2"/>
    </row>
    <row r="20" ht="12.75" customHeight="1">
      <c r="A20" s="42"/>
      <c r="B20" s="67">
        <f t="shared" ref="B20:B24" si="30">IF(H19="","",IF(MONTH(H19+1)&lt;&gt;MONTH(H19),"",H19+1))</f>
        <v>45235</v>
      </c>
      <c r="C20" s="82">
        <f t="shared" ref="C20:H20" si="26">IF(B20="","",IF(MONTH(B20+1)&lt;&gt;MONTH(B20),"",B20+1))</f>
        <v>45236</v>
      </c>
      <c r="D20" s="69">
        <f t="shared" si="26"/>
        <v>45237</v>
      </c>
      <c r="E20" s="60">
        <f t="shared" si="26"/>
        <v>45238</v>
      </c>
      <c r="F20" s="60">
        <f t="shared" si="26"/>
        <v>45239</v>
      </c>
      <c r="G20" s="66">
        <f t="shared" si="26"/>
        <v>45240</v>
      </c>
      <c r="H20" s="55">
        <f t="shared" si="26"/>
        <v>45241</v>
      </c>
      <c r="I20" s="51"/>
      <c r="J20" s="55">
        <f t="shared" ref="J20:J24" si="32">IF(P19="","",IF(MONTH(P19+1)&lt;&gt;MONTH(P19),"",P19+1))</f>
        <v>45263</v>
      </c>
      <c r="K20" s="60">
        <f t="shared" ref="K20:P20" si="27">IF(J20="","",IF(MONTH(J20+1)&lt;&gt;MONTH(J20),"",J20+1))</f>
        <v>45264</v>
      </c>
      <c r="L20" s="60">
        <f t="shared" si="27"/>
        <v>45265</v>
      </c>
      <c r="M20" s="60">
        <f t="shared" si="27"/>
        <v>45266</v>
      </c>
      <c r="N20" s="60">
        <f t="shared" si="27"/>
        <v>45267</v>
      </c>
      <c r="O20" s="60">
        <f t="shared" si="27"/>
        <v>45268</v>
      </c>
      <c r="P20" s="55">
        <f t="shared" si="27"/>
        <v>45269</v>
      </c>
      <c r="Q20" s="51"/>
      <c r="R20" s="55">
        <f t="shared" ref="R20:R24" si="34">IF(X19="","",IF(MONTH(X19+1)&lt;&gt;MONTH(X19),"",X19+1))</f>
        <v>45298</v>
      </c>
      <c r="S20" s="218">
        <f>IF(R20="",IF(WEEKDAY(N18,1)=MOD($O$2+4,7)+1,N18,""),R20+1)</f>
        <v>45299</v>
      </c>
      <c r="T20" s="80">
        <f t="shared" ref="T20:X20" si="28">IF(S20="","",IF(MONTH(S20+1)&lt;&gt;MONTH(S20),"",S20+1))</f>
        <v>45300</v>
      </c>
      <c r="U20" s="80">
        <f t="shared" si="28"/>
        <v>45301</v>
      </c>
      <c r="V20" s="60">
        <f t="shared" si="28"/>
        <v>45302</v>
      </c>
      <c r="W20" s="60">
        <f t="shared" si="28"/>
        <v>45303</v>
      </c>
      <c r="X20" s="55">
        <f t="shared" si="28"/>
        <v>45304</v>
      </c>
      <c r="Y20" s="62"/>
      <c r="Z20" s="55">
        <f t="shared" ref="Z20:Z24" si="36">IF(AF19="","",IF(MONTH(AF19+1)&lt;&gt;MONTH(AF19),"",AF19+1))</f>
        <v>45326</v>
      </c>
      <c r="AA20" s="60">
        <f t="shared" ref="AA20:AF20" si="29">IF(Z20="","",IF(MONTH(Z20+1)&lt;&gt;MONTH(Z20),"",Z20+1))</f>
        <v>45327</v>
      </c>
      <c r="AB20" s="60">
        <f t="shared" si="29"/>
        <v>45328</v>
      </c>
      <c r="AC20" s="60">
        <f t="shared" si="29"/>
        <v>45329</v>
      </c>
      <c r="AD20" s="60">
        <f t="shared" si="29"/>
        <v>45330</v>
      </c>
      <c r="AE20" s="60">
        <f t="shared" si="29"/>
        <v>45331</v>
      </c>
      <c r="AF20" s="55">
        <f t="shared" si="29"/>
        <v>45332</v>
      </c>
      <c r="AG20" s="2"/>
      <c r="AH20" s="2"/>
      <c r="AI20" s="91"/>
      <c r="AJ20" s="92"/>
      <c r="AK20" s="93"/>
      <c r="AL20" s="64" t="s">
        <v>100</v>
      </c>
      <c r="AM20" s="47">
        <v>45341.0</v>
      </c>
      <c r="AN20" s="44"/>
      <c r="AO20" s="7"/>
      <c r="AP20" s="2"/>
      <c r="AQ20" s="2"/>
      <c r="AR20" s="2"/>
      <c r="AS20" s="2"/>
      <c r="AT20" s="2"/>
      <c r="AU20" s="2"/>
    </row>
    <row r="21" ht="12.75" customHeight="1">
      <c r="A21" s="42"/>
      <c r="B21" s="55">
        <f t="shared" si="30"/>
        <v>45242</v>
      </c>
      <c r="C21" s="80">
        <f t="shared" ref="C21:H21" si="31">IF(B21="","",IF(MONTH(B21+1)&lt;&gt;MONTH(B21),"",B21+1))</f>
        <v>45243</v>
      </c>
      <c r="D21" s="60">
        <f t="shared" si="31"/>
        <v>45244</v>
      </c>
      <c r="E21" s="60">
        <f t="shared" si="31"/>
        <v>45245</v>
      </c>
      <c r="F21" s="60">
        <f t="shared" si="31"/>
        <v>45246</v>
      </c>
      <c r="G21" s="60">
        <f t="shared" si="31"/>
        <v>45247</v>
      </c>
      <c r="H21" s="55">
        <f t="shared" si="31"/>
        <v>45248</v>
      </c>
      <c r="I21" s="51"/>
      <c r="J21" s="55">
        <f t="shared" si="32"/>
        <v>45270</v>
      </c>
      <c r="K21" s="60">
        <f t="shared" ref="K21:P21" si="33">IF(J21="","",IF(MONTH(J21+1)&lt;&gt;MONTH(J21),"",J21+1))</f>
        <v>45271</v>
      </c>
      <c r="L21" s="60">
        <f t="shared" si="33"/>
        <v>45272</v>
      </c>
      <c r="M21" s="60">
        <f t="shared" si="33"/>
        <v>45273</v>
      </c>
      <c r="N21" s="60">
        <f t="shared" si="33"/>
        <v>45274</v>
      </c>
      <c r="O21" s="60">
        <f t="shared" si="33"/>
        <v>45275</v>
      </c>
      <c r="P21" s="55">
        <f t="shared" si="33"/>
        <v>45276</v>
      </c>
      <c r="Q21" s="51"/>
      <c r="R21" s="55">
        <f t="shared" si="34"/>
        <v>45305</v>
      </c>
      <c r="S21" s="66">
        <f t="shared" ref="S21:X21" si="35">IF(R21="","",IF(MONTH(R21+1)&lt;&gt;MONTH(R21),"",R21+1))</f>
        <v>45306</v>
      </c>
      <c r="T21" s="60">
        <f t="shared" si="35"/>
        <v>45307</v>
      </c>
      <c r="U21" s="60">
        <f t="shared" si="35"/>
        <v>45308</v>
      </c>
      <c r="V21" s="60">
        <f t="shared" si="35"/>
        <v>45309</v>
      </c>
      <c r="W21" s="60">
        <f t="shared" si="35"/>
        <v>45310</v>
      </c>
      <c r="X21" s="55">
        <f t="shared" si="35"/>
        <v>45311</v>
      </c>
      <c r="Y21" s="62"/>
      <c r="Z21" s="55">
        <f t="shared" si="36"/>
        <v>45333</v>
      </c>
      <c r="AA21" s="96">
        <f t="shared" ref="AA21:AF21" si="37">IF(Z21="","",IF(MONTH(Z21+1)&lt;&gt;MONTH(Z21),"",Z21+1))</f>
        <v>45334</v>
      </c>
      <c r="AB21" s="96">
        <f t="shared" si="37"/>
        <v>45335</v>
      </c>
      <c r="AC21" s="72">
        <f t="shared" si="37"/>
        <v>45336</v>
      </c>
      <c r="AD21" s="72">
        <f t="shared" si="37"/>
        <v>45337</v>
      </c>
      <c r="AE21" s="72">
        <f t="shared" si="37"/>
        <v>45338</v>
      </c>
      <c r="AF21" s="55">
        <f t="shared" si="37"/>
        <v>45339</v>
      </c>
      <c r="AG21" s="2"/>
      <c r="AH21" s="2"/>
      <c r="AI21" s="91"/>
      <c r="AJ21" s="92"/>
      <c r="AK21" s="93"/>
      <c r="AL21" s="64" t="s">
        <v>49</v>
      </c>
      <c r="AM21" s="47" t="s">
        <v>50</v>
      </c>
      <c r="AN21" s="44"/>
      <c r="AO21" s="7"/>
      <c r="AP21" s="2" t="s">
        <v>101</v>
      </c>
      <c r="AQ21" s="2"/>
      <c r="AR21" s="2"/>
      <c r="AS21" s="2"/>
      <c r="AT21" s="2"/>
      <c r="AU21" s="2"/>
    </row>
    <row r="22" ht="12.75" customHeight="1">
      <c r="A22" s="42"/>
      <c r="B22" s="55">
        <f t="shared" si="30"/>
        <v>45249</v>
      </c>
      <c r="C22" s="66">
        <f t="shared" ref="C22:H22" si="38">IF(B22="","",IF(MONTH(B22+1)&lt;&gt;MONTH(B22),"",B22+1))</f>
        <v>45250</v>
      </c>
      <c r="D22" s="66">
        <f t="shared" si="38"/>
        <v>45251</v>
      </c>
      <c r="E22" s="66">
        <f t="shared" si="38"/>
        <v>45252</v>
      </c>
      <c r="F22" s="66">
        <f t="shared" si="38"/>
        <v>45253</v>
      </c>
      <c r="G22" s="66">
        <f t="shared" si="38"/>
        <v>45254</v>
      </c>
      <c r="H22" s="55">
        <f t="shared" si="38"/>
        <v>45255</v>
      </c>
      <c r="I22" s="51"/>
      <c r="J22" s="55">
        <f t="shared" si="32"/>
        <v>45277</v>
      </c>
      <c r="K22" s="66">
        <f t="shared" ref="K22:P22" si="39">IF(J22="","",IF(MONTH(J22+1)&lt;&gt;MONTH(J22),"",J22+1))</f>
        <v>45278</v>
      </c>
      <c r="L22" s="66">
        <f t="shared" si="39"/>
        <v>45279</v>
      </c>
      <c r="M22" s="66">
        <f t="shared" si="39"/>
        <v>45280</v>
      </c>
      <c r="N22" s="66">
        <f t="shared" si="39"/>
        <v>45281</v>
      </c>
      <c r="O22" s="66">
        <f t="shared" si="39"/>
        <v>45282</v>
      </c>
      <c r="P22" s="55">
        <f t="shared" si="39"/>
        <v>45283</v>
      </c>
      <c r="Q22" s="51"/>
      <c r="R22" s="55">
        <f t="shared" si="34"/>
        <v>45312</v>
      </c>
      <c r="S22" s="60">
        <f t="shared" ref="S22:X22" si="40">IF(R22="","",IF(MONTH(R22+1)&lt;&gt;MONTH(R22),"",R22+1))</f>
        <v>45313</v>
      </c>
      <c r="T22" s="60">
        <f t="shared" si="40"/>
        <v>45314</v>
      </c>
      <c r="U22" s="60">
        <f t="shared" si="40"/>
        <v>45315</v>
      </c>
      <c r="V22" s="60">
        <f t="shared" si="40"/>
        <v>45316</v>
      </c>
      <c r="W22" s="60">
        <f t="shared" si="40"/>
        <v>45317</v>
      </c>
      <c r="X22" s="55">
        <f t="shared" si="40"/>
        <v>45318</v>
      </c>
      <c r="Y22" s="62"/>
      <c r="Z22" s="67">
        <f t="shared" si="36"/>
        <v>45340</v>
      </c>
      <c r="AA22" s="219">
        <f t="shared" ref="AA22:AF22" si="41">IF(Z22="","",IF(MONTH(Z22+1)&lt;&gt;MONTH(Z22),"",Z22+1))</f>
        <v>45341</v>
      </c>
      <c r="AB22" s="82">
        <f t="shared" si="41"/>
        <v>45342</v>
      </c>
      <c r="AC22" s="69">
        <f t="shared" si="41"/>
        <v>45343</v>
      </c>
      <c r="AD22" s="60">
        <f t="shared" si="41"/>
        <v>45344</v>
      </c>
      <c r="AE22" s="60">
        <f t="shared" si="41"/>
        <v>45345</v>
      </c>
      <c r="AF22" s="55">
        <f t="shared" si="41"/>
        <v>45346</v>
      </c>
      <c r="AG22" s="2"/>
      <c r="AH22" s="2"/>
      <c r="AI22" s="91"/>
      <c r="AJ22" s="92"/>
      <c r="AK22" s="93"/>
      <c r="AL22" s="64" t="s">
        <v>51</v>
      </c>
      <c r="AM22" s="47">
        <v>45439.0</v>
      </c>
      <c r="AN22" s="44"/>
      <c r="AO22" s="7"/>
      <c r="AP22" s="2"/>
      <c r="AQ22" s="2"/>
      <c r="AR22" s="2"/>
      <c r="AS22" s="2"/>
      <c r="AT22" s="2"/>
      <c r="AU22" s="2"/>
    </row>
    <row r="23" ht="12.75" customHeight="1">
      <c r="A23" s="42"/>
      <c r="B23" s="55">
        <f t="shared" si="30"/>
        <v>45256</v>
      </c>
      <c r="C23" s="73">
        <f t="shared" ref="C23:H23" si="42">IF(B23="","",IF(MONTH(B23+1)&lt;&gt;MONTH(B23),"",B23+1))</f>
        <v>45257</v>
      </c>
      <c r="D23" s="73">
        <f t="shared" si="42"/>
        <v>45258</v>
      </c>
      <c r="E23" s="73">
        <f t="shared" si="42"/>
        <v>45259</v>
      </c>
      <c r="F23" s="73">
        <f t="shared" si="42"/>
        <v>45260</v>
      </c>
      <c r="G23" s="59" t="str">
        <f t="shared" si="42"/>
        <v/>
      </c>
      <c r="H23" s="55" t="str">
        <f t="shared" si="42"/>
        <v/>
      </c>
      <c r="I23" s="51"/>
      <c r="J23" s="55">
        <f t="shared" si="32"/>
        <v>45284</v>
      </c>
      <c r="K23" s="66">
        <f t="shared" ref="K23:P23" si="43">IF(J23="","",IF(MONTH(J23+1)&lt;&gt;MONTH(J23),"",J23+1))</f>
        <v>45285</v>
      </c>
      <c r="L23" s="66">
        <f t="shared" si="43"/>
        <v>45286</v>
      </c>
      <c r="M23" s="66">
        <f t="shared" si="43"/>
        <v>45287</v>
      </c>
      <c r="N23" s="66">
        <f t="shared" si="43"/>
        <v>45288</v>
      </c>
      <c r="O23" s="66">
        <f t="shared" si="43"/>
        <v>45289</v>
      </c>
      <c r="P23" s="55">
        <f t="shared" si="43"/>
        <v>45290</v>
      </c>
      <c r="Q23" s="51"/>
      <c r="R23" s="55">
        <f t="shared" si="34"/>
        <v>45319</v>
      </c>
      <c r="S23" s="60">
        <f t="shared" ref="S23:X23" si="44">IF(R23="","",IF(MONTH(R23+1)&lt;&gt;MONTH(R23),"",R23+1))</f>
        <v>45320</v>
      </c>
      <c r="T23" s="60">
        <f t="shared" si="44"/>
        <v>45321</v>
      </c>
      <c r="U23" s="60">
        <f t="shared" si="44"/>
        <v>45322</v>
      </c>
      <c r="V23" s="60" t="str">
        <f t="shared" si="44"/>
        <v/>
      </c>
      <c r="W23" s="60" t="str">
        <f t="shared" si="44"/>
        <v/>
      </c>
      <c r="X23" s="55" t="str">
        <f t="shared" si="44"/>
        <v/>
      </c>
      <c r="Y23" s="62"/>
      <c r="Z23" s="55">
        <f t="shared" si="36"/>
        <v>45347</v>
      </c>
      <c r="AA23" s="80">
        <f t="shared" ref="AA23:AF23" si="45">IF(Z23="","",IF(MONTH(Z23+1)&lt;&gt;MONTH(Z23),"",Z23+1))</f>
        <v>45348</v>
      </c>
      <c r="AB23" s="80">
        <f t="shared" si="45"/>
        <v>45349</v>
      </c>
      <c r="AC23" s="60">
        <f t="shared" si="45"/>
        <v>45350</v>
      </c>
      <c r="AD23" s="60">
        <f t="shared" si="45"/>
        <v>45351</v>
      </c>
      <c r="AE23" s="58" t="str">
        <f t="shared" si="45"/>
        <v/>
      </c>
      <c r="AF23" s="55" t="str">
        <f t="shared" si="45"/>
        <v/>
      </c>
      <c r="AG23" s="2"/>
      <c r="AH23" s="2"/>
      <c r="AI23" s="220"/>
      <c r="AJ23" s="221"/>
      <c r="AK23" s="93"/>
      <c r="AL23" s="129" t="s">
        <v>52</v>
      </c>
      <c r="AM23" s="102">
        <v>45462.0</v>
      </c>
      <c r="AN23" s="103"/>
      <c r="AO23" s="7"/>
      <c r="AP23" s="2"/>
      <c r="AQ23" s="2"/>
      <c r="AR23" s="2"/>
      <c r="AS23" s="2"/>
      <c r="AT23" s="2"/>
      <c r="AU23" s="2"/>
    </row>
    <row r="24" ht="12.75" customHeight="1">
      <c r="A24" s="42"/>
      <c r="B24" s="55" t="str">
        <f t="shared" si="30"/>
        <v/>
      </c>
      <c r="C24" s="60" t="str">
        <f t="shared" ref="C24:H24" si="46">IF(B24="","",IF(MONTH(B24+1)&lt;&gt;MONTH(B24),"",B24+1))</f>
        <v/>
      </c>
      <c r="D24" s="60" t="str">
        <f t="shared" si="46"/>
        <v/>
      </c>
      <c r="E24" s="60" t="str">
        <f t="shared" si="46"/>
        <v/>
      </c>
      <c r="F24" s="60" t="str">
        <f t="shared" si="46"/>
        <v/>
      </c>
      <c r="G24" s="60" t="str">
        <f t="shared" si="46"/>
        <v/>
      </c>
      <c r="H24" s="55" t="str">
        <f t="shared" si="46"/>
        <v/>
      </c>
      <c r="I24" s="51"/>
      <c r="J24" s="55">
        <f t="shared" si="32"/>
        <v>45291</v>
      </c>
      <c r="K24" s="59" t="str">
        <f t="shared" ref="K24:P24" si="47">IF(J24="","",IF(MONTH(J24+1)&lt;&gt;MONTH(J24),"",J24+1))</f>
        <v/>
      </c>
      <c r="L24" s="60" t="str">
        <f t="shared" si="47"/>
        <v/>
      </c>
      <c r="M24" s="60" t="str">
        <f t="shared" si="47"/>
        <v/>
      </c>
      <c r="N24" s="60" t="str">
        <f t="shared" si="47"/>
        <v/>
      </c>
      <c r="O24" s="60" t="str">
        <f t="shared" si="47"/>
        <v/>
      </c>
      <c r="P24" s="55" t="str">
        <f t="shared" si="47"/>
        <v/>
      </c>
      <c r="Q24" s="51"/>
      <c r="R24" s="55" t="str">
        <f t="shared" si="34"/>
        <v/>
      </c>
      <c r="S24" s="60" t="str">
        <f t="shared" ref="S24:W24" si="48">IF(R24="","",IF(MONTH(R24+1)&lt;&gt;MONTH(R24),"",R24+1))</f>
        <v/>
      </c>
      <c r="T24" s="60" t="str">
        <f t="shared" si="48"/>
        <v/>
      </c>
      <c r="U24" s="60" t="str">
        <f t="shared" si="48"/>
        <v/>
      </c>
      <c r="V24" s="60" t="str">
        <f t="shared" si="48"/>
        <v/>
      </c>
      <c r="W24" s="60" t="str">
        <f t="shared" si="48"/>
        <v/>
      </c>
      <c r="X24" s="55"/>
      <c r="Y24" s="62"/>
      <c r="Z24" s="55" t="str">
        <f t="shared" si="36"/>
        <v/>
      </c>
      <c r="AA24" s="60" t="str">
        <f t="shared" ref="AA24:AF24" si="49">IF(Z24="","",IF(MONTH(Z24+1)&lt;&gt;MONTH(Z24),"",Z24+1))</f>
        <v/>
      </c>
      <c r="AB24" s="60" t="str">
        <f t="shared" si="49"/>
        <v/>
      </c>
      <c r="AC24" s="60" t="str">
        <f t="shared" si="49"/>
        <v/>
      </c>
      <c r="AD24" s="60" t="str">
        <f t="shared" si="49"/>
        <v/>
      </c>
      <c r="AE24" s="60" t="str">
        <f t="shared" si="49"/>
        <v/>
      </c>
      <c r="AF24" s="55" t="str">
        <f t="shared" si="49"/>
        <v/>
      </c>
      <c r="AG24" s="2"/>
      <c r="AH24" s="2"/>
      <c r="AI24" s="222" t="s">
        <v>102</v>
      </c>
      <c r="AJ24" s="29"/>
      <c r="AK24" s="29"/>
      <c r="AL24" s="29"/>
      <c r="AM24" s="30"/>
      <c r="AN24" s="192"/>
      <c r="AO24" s="7"/>
      <c r="AP24" s="2"/>
      <c r="AQ24" s="2"/>
      <c r="AR24" s="2"/>
      <c r="AS24" s="2"/>
      <c r="AT24" s="2"/>
      <c r="AU24" s="2"/>
    </row>
    <row r="25" ht="12.75" customHeight="1">
      <c r="A25" s="42"/>
      <c r="B25" s="51"/>
      <c r="C25" s="51"/>
      <c r="D25" s="51"/>
      <c r="E25" s="51"/>
      <c r="F25" s="51"/>
      <c r="G25" s="51"/>
      <c r="H25" s="51"/>
      <c r="I25" s="51"/>
      <c r="J25" s="51"/>
      <c r="K25" s="51"/>
      <c r="L25" s="51"/>
      <c r="M25" s="51"/>
      <c r="N25" s="51"/>
      <c r="O25" s="51"/>
      <c r="P25" s="51"/>
      <c r="Q25" s="51"/>
      <c r="R25" s="51"/>
      <c r="S25" s="51"/>
      <c r="T25" s="51"/>
      <c r="U25" s="51"/>
      <c r="V25" s="51"/>
      <c r="W25" s="51"/>
      <c r="X25" s="51"/>
      <c r="Y25" s="2"/>
      <c r="Z25" s="2"/>
      <c r="AA25" s="2"/>
      <c r="AB25" s="2"/>
      <c r="AC25" s="2"/>
      <c r="AD25" s="2"/>
      <c r="AE25" s="2"/>
      <c r="AF25" s="2"/>
      <c r="AG25" s="2"/>
      <c r="AH25" s="2"/>
      <c r="AI25" s="223" t="s">
        <v>58</v>
      </c>
      <c r="AJ25" s="224" t="s">
        <v>59</v>
      </c>
      <c r="AK25" s="224" t="s">
        <v>60</v>
      </c>
      <c r="AL25" s="224" t="s">
        <v>103</v>
      </c>
      <c r="AM25" s="225" t="s">
        <v>104</v>
      </c>
      <c r="AN25" s="7"/>
      <c r="AO25" s="7"/>
      <c r="AP25" s="2"/>
      <c r="AQ25" s="2"/>
      <c r="AR25" s="2"/>
      <c r="AS25" s="2"/>
      <c r="AT25" s="2"/>
      <c r="AU25" s="2"/>
    </row>
    <row r="26" ht="12.75" customHeight="1">
      <c r="A26" s="62"/>
      <c r="B26" s="32" t="s">
        <v>55</v>
      </c>
      <c r="C26" s="29"/>
      <c r="D26" s="29"/>
      <c r="E26" s="29"/>
      <c r="F26" s="29"/>
      <c r="G26" s="29"/>
      <c r="H26" s="30"/>
      <c r="I26" s="226" t="s">
        <v>12</v>
      </c>
      <c r="J26" s="32" t="s">
        <v>105</v>
      </c>
      <c r="K26" s="29"/>
      <c r="L26" s="29"/>
      <c r="M26" s="29"/>
      <c r="N26" s="29"/>
      <c r="O26" s="29"/>
      <c r="P26" s="29"/>
      <c r="Q26" s="29"/>
      <c r="R26" s="29"/>
      <c r="S26" s="29"/>
      <c r="T26" s="29"/>
      <c r="U26" s="29"/>
      <c r="V26" s="29"/>
      <c r="W26" s="29"/>
      <c r="X26" s="30"/>
      <c r="Y26" s="42"/>
      <c r="Z26" s="28" t="s">
        <v>57</v>
      </c>
      <c r="AA26" s="29"/>
      <c r="AB26" s="29"/>
      <c r="AC26" s="29"/>
      <c r="AD26" s="29"/>
      <c r="AE26" s="29"/>
      <c r="AF26" s="30"/>
      <c r="AG26" s="2"/>
      <c r="AH26" s="2"/>
      <c r="AI26" s="227" t="s">
        <v>63</v>
      </c>
      <c r="AJ26" s="149">
        <v>45155.0</v>
      </c>
      <c r="AK26" s="149">
        <v>45184.0</v>
      </c>
      <c r="AL26" s="150">
        <v>21.0</v>
      </c>
      <c r="AM26" s="228">
        <v>20.0</v>
      </c>
      <c r="AN26" s="7"/>
      <c r="AO26" s="7"/>
      <c r="AP26" s="2"/>
      <c r="AQ26" s="2"/>
      <c r="AR26" s="2"/>
      <c r="AS26" s="2"/>
      <c r="AT26" s="2"/>
      <c r="AU26" s="2"/>
    </row>
    <row r="27" ht="12.75" customHeight="1">
      <c r="A27" s="37"/>
      <c r="B27" s="38">
        <f>DATE(YEAR(Z17+42),MONTH(Z17+42),1)</f>
        <v>45352</v>
      </c>
      <c r="C27" s="39"/>
      <c r="D27" s="39"/>
      <c r="E27" s="39"/>
      <c r="F27" s="39"/>
      <c r="G27" s="39"/>
      <c r="H27" s="40"/>
      <c r="I27" s="41"/>
      <c r="J27" s="38">
        <f>DATE(YEAR(B27+42),MONTH(B27+42),1)</f>
        <v>45383</v>
      </c>
      <c r="K27" s="39"/>
      <c r="L27" s="39"/>
      <c r="M27" s="39"/>
      <c r="N27" s="39"/>
      <c r="O27" s="39"/>
      <c r="P27" s="40"/>
      <c r="Q27" s="41"/>
      <c r="R27" s="38">
        <f>DATE(YEAR(J27+42),MONTH(J27+42),1)</f>
        <v>45413</v>
      </c>
      <c r="S27" s="39"/>
      <c r="T27" s="39"/>
      <c r="U27" s="39"/>
      <c r="V27" s="39"/>
      <c r="W27" s="39"/>
      <c r="X27" s="40"/>
      <c r="Y27" s="37"/>
      <c r="Z27" s="38">
        <f>DATE(YEAR(R27+42),MONTH(R27+42),1)</f>
        <v>45444</v>
      </c>
      <c r="AA27" s="39"/>
      <c r="AB27" s="39"/>
      <c r="AC27" s="39"/>
      <c r="AD27" s="39"/>
      <c r="AE27" s="39"/>
      <c r="AF27" s="40"/>
      <c r="AG27" s="2"/>
      <c r="AH27" s="2"/>
      <c r="AI27" s="229" t="s">
        <v>13</v>
      </c>
      <c r="AJ27" s="116">
        <v>45194.0</v>
      </c>
      <c r="AK27" s="116">
        <v>45226.0</v>
      </c>
      <c r="AL27" s="117">
        <v>24.0</v>
      </c>
      <c r="AM27" s="230">
        <v>30.0</v>
      </c>
      <c r="AN27" s="7"/>
      <c r="AO27" s="7"/>
      <c r="AP27" s="2"/>
      <c r="AQ27" s="2"/>
      <c r="AR27" s="2"/>
      <c r="AS27" s="2"/>
      <c r="AT27" s="2"/>
      <c r="AU27" s="2"/>
    </row>
    <row r="28" ht="12.75" customHeight="1">
      <c r="A28" s="42"/>
      <c r="B28" s="48" t="str">
        <f>CHOOSE(1+MOD($O$2+1-2,7),"Su","M","Tu","W","Th","F","Sa")</f>
        <v>Su</v>
      </c>
      <c r="C28" s="49" t="str">
        <f>CHOOSE(1+MOD($O$2+2-2,7),"Su","M","Tu","W","Th","F","Sa")</f>
        <v>M</v>
      </c>
      <c r="D28" s="49" t="str">
        <f>CHOOSE(1+MOD($O$2+3-2,7),"Su","M","Tu","W","Th","F","Sa")</f>
        <v>Tu</v>
      </c>
      <c r="E28" s="49" t="str">
        <f>CHOOSE(1+MOD($O$2+4-2,7),"Su","M","Tu","W","Th","F","Sa")</f>
        <v>W</v>
      </c>
      <c r="F28" s="49" t="str">
        <f>CHOOSE(1+MOD($O$2+5-2,7),"Su","M","Tu","W","Th","F","Sa")</f>
        <v>Th</v>
      </c>
      <c r="G28" s="49" t="str">
        <f>CHOOSE(1+MOD($O$2+6-2,7),"Su","M","Tu","W","Th","F","Sa")</f>
        <v>F</v>
      </c>
      <c r="H28" s="50" t="str">
        <f>CHOOSE(1+MOD($O$2+7-2,7),"Su","M","Tu","W","Th","F","Sa")</f>
        <v>Sa</v>
      </c>
      <c r="I28" s="51"/>
      <c r="J28" s="48" t="str">
        <f>CHOOSE(1+MOD($O$2+1-2,7),"Su","M","Tu","W","Th","F","Sa")</f>
        <v>Su</v>
      </c>
      <c r="K28" s="49" t="str">
        <f>CHOOSE(1+MOD($O$2+2-2,7),"Su","M","Tu","W","Th","F","Sa")</f>
        <v>M</v>
      </c>
      <c r="L28" s="49" t="str">
        <f>CHOOSE(1+MOD($O$2+3-2,7),"Su","M","Tu","W","Th","F","Sa")</f>
        <v>Tu</v>
      </c>
      <c r="M28" s="49" t="str">
        <f>CHOOSE(1+MOD($O$2+4-2,7),"Su","M","Tu","W","Th","F","Sa")</f>
        <v>W</v>
      </c>
      <c r="N28" s="49" t="str">
        <f>CHOOSE(1+MOD($O$2+5-2,7),"Su","M","Tu","W","Th","F","Sa")</f>
        <v>Th</v>
      </c>
      <c r="O28" s="49" t="str">
        <f>CHOOSE(1+MOD($O$2+6-2,7),"Su","M","Tu","W","Th","F","Sa")</f>
        <v>F</v>
      </c>
      <c r="P28" s="50" t="str">
        <f>CHOOSE(1+MOD($O$2+7-2,7),"Su","M","Tu","W","Th","F","Sa")</f>
        <v>Sa</v>
      </c>
      <c r="Q28" s="51"/>
      <c r="R28" s="48" t="str">
        <f>CHOOSE(1+MOD($O$2+1-2,7),"Su","M","Tu","W","Th","F","Sa")</f>
        <v>Su</v>
      </c>
      <c r="S28" s="49" t="str">
        <f>CHOOSE(1+MOD($O$2+2-2,7),"Su","M","Tu","W","Th","F","Sa")</f>
        <v>M</v>
      </c>
      <c r="T28" s="49" t="str">
        <f>CHOOSE(1+MOD($O$2+3-2,7),"Su","M","Tu","W","Th","F","Sa")</f>
        <v>Tu</v>
      </c>
      <c r="U28" s="49" t="str">
        <f>CHOOSE(1+MOD($O$2+4-2,7),"Su","M","Tu","W","Th","F","Sa")</f>
        <v>W</v>
      </c>
      <c r="V28" s="49" t="str">
        <f>CHOOSE(1+MOD($O$2+5-2,7),"Su","M","Tu","W","Th","F","Sa")</f>
        <v>Th</v>
      </c>
      <c r="W28" s="49" t="str">
        <f>CHOOSE(1+MOD($O$2+6-2,7),"Su","M","Tu","W","Th","F","Sa")</f>
        <v>F</v>
      </c>
      <c r="X28" s="50" t="str">
        <f>CHOOSE(1+MOD($O$2+7-2,7),"Su","M","Tu","W","Th","F","Sa")</f>
        <v>Sa</v>
      </c>
      <c r="Y28" s="2"/>
      <c r="Z28" s="48" t="str">
        <f>CHOOSE(1+MOD($O$2+1-2,7),"Su","M","Tu","W","Th","F","Sa")</f>
        <v>Su</v>
      </c>
      <c r="AA28" s="49" t="str">
        <f>CHOOSE(1+MOD($O$2+2-2,7),"Su","M","Tu","W","Th","F","Sa")</f>
        <v>M</v>
      </c>
      <c r="AB28" s="49" t="str">
        <f>CHOOSE(1+MOD($O$2+3-2,7),"Su","M","Tu","W","Th","F","Sa")</f>
        <v>Tu</v>
      </c>
      <c r="AC28" s="49" t="str">
        <f>CHOOSE(1+MOD($O$2+4-2,7),"Su","M","Tu","W","Th","F","Sa")</f>
        <v>W</v>
      </c>
      <c r="AD28" s="49" t="str">
        <f>CHOOSE(1+MOD($O$2+5-2,7),"Su","M","Tu","W","Th","F","Sa")</f>
        <v>Th</v>
      </c>
      <c r="AE28" s="49" t="str">
        <f>CHOOSE(1+MOD($O$2+6-2,7),"Su","M","Tu","W","Th","F","Sa")</f>
        <v>F</v>
      </c>
      <c r="AF28" s="50" t="str">
        <f>CHOOSE(1+MOD($O$2+7-2,7),"Su","M","Tu","W","Th","F","Sa")</f>
        <v>Sa</v>
      </c>
      <c r="AG28" s="2"/>
      <c r="AH28" s="2"/>
      <c r="AI28" s="229" t="s">
        <v>40</v>
      </c>
      <c r="AJ28" s="116">
        <v>45236.0</v>
      </c>
      <c r="AK28" s="116">
        <v>45275.0</v>
      </c>
      <c r="AL28" s="117">
        <v>24.0</v>
      </c>
      <c r="AM28" s="230">
        <v>27.0</v>
      </c>
      <c r="AN28" s="7"/>
      <c r="AO28" s="7"/>
      <c r="AP28" s="2"/>
      <c r="AQ28" s="2"/>
      <c r="AR28" s="2"/>
      <c r="AS28" s="2"/>
      <c r="AT28" s="2"/>
      <c r="AU28" s="2"/>
    </row>
    <row r="29" ht="12.75" customHeight="1">
      <c r="A29" s="42"/>
      <c r="B29" s="55" t="str">
        <f>IF(WEEKDAY(B27,1)=$O$2,B27,"")</f>
        <v/>
      </c>
      <c r="C29" s="60" t="str">
        <f>IF(B29="",IF(WEEKDAY(B27,1)=MOD($O$2,7)+1,B27,""),B29+1)</f>
        <v/>
      </c>
      <c r="D29" s="60" t="str">
        <f>IF(C29="",IF(WEEKDAY(B27,1)=MOD($O$2+1,7)+1,B27,""),C29+1)</f>
        <v/>
      </c>
      <c r="E29" s="60" t="str">
        <f>IF(D29="",IF(WEEKDAY(B27,1)=MOD($O$2+2,7)+1,B27,""),D29+1)</f>
        <v/>
      </c>
      <c r="F29" s="60" t="str">
        <f>IF(E29="",IF(WEEKDAY(B27,1)=MOD($O$2+3,7)+1,B27,""),E29+1)</f>
        <v/>
      </c>
      <c r="G29" s="60">
        <f>IF(F29="",IF(WEEKDAY(B27,1)=MOD($O$2+4,7)+1,B27,""),F29+1)</f>
        <v>45352</v>
      </c>
      <c r="H29" s="55">
        <f>IF(G29="",IF(WEEKDAY(B27,1)=MOD($O$2+5,7)+1,B27,""),G29+1)</f>
        <v>45353</v>
      </c>
      <c r="I29" s="51"/>
      <c r="J29" s="55" t="str">
        <f>IF(WEEKDAY(J27,1)=$O$2,J27,"")</f>
        <v/>
      </c>
      <c r="K29" s="57">
        <f>IF(J29="",IF(WEEKDAY(J27,1)=MOD($O$2,7)+1,J27,""),J29+1)</f>
        <v>45383</v>
      </c>
      <c r="L29" s="60">
        <f>IF(K29="",IF(WEEKDAY(J27,1)=MOD($O$2+1,7)+1,J27,""),K29+1)</f>
        <v>45384</v>
      </c>
      <c r="M29" s="60">
        <f>IF(L29="",IF(WEEKDAY(J27,1)=MOD($O$2+2,7)+1,J27,""),L29+1)</f>
        <v>45385</v>
      </c>
      <c r="N29" s="60">
        <f>IF(M29="",IF(WEEKDAY(J27,1)=MOD($O$2+3,7)+1,J27,""),M29+1)</f>
        <v>45386</v>
      </c>
      <c r="O29" s="60">
        <f>IF(N29="",IF(WEEKDAY(J27,1)=MOD($O$2+4,7)+1,J27,""),N29+1)</f>
        <v>45387</v>
      </c>
      <c r="P29" s="55">
        <f>IF(O29="",IF(WEEKDAY(J27,1)=MOD($O$2+5,7)+1,J27,""),O29+1)</f>
        <v>45388</v>
      </c>
      <c r="Q29" s="51"/>
      <c r="R29" s="55" t="str">
        <f>IF(WEEKDAY(R27,1)=$O$2,R27,"")</f>
        <v/>
      </c>
      <c r="S29" s="60" t="str">
        <f>IF(R29="",IF(WEEKDAY(R27,1)=MOD($O$2,7)+1,R27,""),R29+1)</f>
        <v/>
      </c>
      <c r="T29" s="60" t="str">
        <f>IF(S29="",IF(WEEKDAY(R27,1)=MOD($O$2+1,7)+1,R27,""),S29+1)</f>
        <v/>
      </c>
      <c r="U29" s="60">
        <f>IF(T29="",IF(WEEKDAY(R27,1)=MOD($O$2+2,7)+1,R27,""),T29+1)</f>
        <v>45413</v>
      </c>
      <c r="V29" s="60">
        <f>IF(U29="",IF(WEEKDAY(R27,1)=MOD($O$2+3,7)+1,R27,""),U29+1)</f>
        <v>45414</v>
      </c>
      <c r="W29" s="60">
        <f>IF(V29="",IF(WEEKDAY(R27,1)=MOD($O$2+4,7)+1,R27,""),V29+1)</f>
        <v>45415</v>
      </c>
      <c r="X29" s="55">
        <f>IF(W29="",IF(WEEKDAY(R27,1)=MOD($O$2+5,7)+1,R27,""),W29+1)</f>
        <v>45416</v>
      </c>
      <c r="Y29" s="62"/>
      <c r="Z29" s="55" t="str">
        <f>IF(WEEKDAY(Z27,1)=$O$2,Z27,"")</f>
        <v/>
      </c>
      <c r="AA29" s="121" t="str">
        <f>IF(Z29="",IF(WEEKDAY(Z27,1)=MOD($O$2,7)+1,Z27,""),Z29+1)</f>
        <v/>
      </c>
      <c r="AB29" s="56" t="str">
        <f>IF(AA29="",IF(WEEKDAY(Z27,1)=MOD($O$2+1,7)+1,Z27,""),AA29+1)</f>
        <v/>
      </c>
      <c r="AC29" s="56" t="str">
        <f>IF(AB29="",IF(WEEKDAY(Z27,1)=MOD($O$2+2,7)+1,Z27,""),AB29+1)</f>
        <v/>
      </c>
      <c r="AD29" s="56" t="str">
        <f>IF(AC29="",IF(WEEKDAY(Z27,1)=MOD($O$2+3,7)+1,Z27,""),AC29+1)</f>
        <v/>
      </c>
      <c r="AE29" s="56" t="str">
        <f>IF(AD29="",IF(WEEKDAY(Z27,1)=MOD($O$2+4,7)+1,Z27,""),AD29+1)</f>
        <v/>
      </c>
      <c r="AF29" s="55">
        <f>IF(AE29="",IF(WEEKDAY(Z27,1)=MOD($O$2+5,7)+1,Z27,""),AE29+1)</f>
        <v>45444</v>
      </c>
      <c r="AG29" s="2"/>
      <c r="AH29" s="2"/>
      <c r="AI29" s="229" t="s">
        <v>64</v>
      </c>
      <c r="AJ29" s="116">
        <v>45294.0</v>
      </c>
      <c r="AK29" s="116">
        <v>45331.0</v>
      </c>
      <c r="AL29" s="117">
        <v>27.0</v>
      </c>
      <c r="AM29" s="230">
        <v>18.0</v>
      </c>
      <c r="AN29" s="7"/>
      <c r="AO29" s="7"/>
      <c r="AP29" s="2"/>
      <c r="AQ29" s="2"/>
      <c r="AR29" s="2"/>
      <c r="AS29" s="2"/>
      <c r="AT29" s="2"/>
      <c r="AU29" s="2"/>
    </row>
    <row r="30" ht="12.75" customHeight="1">
      <c r="A30" s="42"/>
      <c r="B30" s="55">
        <f t="shared" ref="B30:B34" si="54">IF(H29="","",IF(MONTH(H29+1)&lt;&gt;MONTH(H29),"",H29+1))</f>
        <v>45354</v>
      </c>
      <c r="C30" s="60">
        <f t="shared" ref="C30:H30" si="50">IF(B30="","",IF(MONTH(B30+1)&lt;&gt;MONTH(B30),"",B30+1))</f>
        <v>45355</v>
      </c>
      <c r="D30" s="60">
        <f t="shared" si="50"/>
        <v>45356</v>
      </c>
      <c r="E30" s="60">
        <f t="shared" si="50"/>
        <v>45357</v>
      </c>
      <c r="F30" s="60">
        <f t="shared" si="50"/>
        <v>45358</v>
      </c>
      <c r="G30" s="73">
        <f t="shared" si="50"/>
        <v>45359</v>
      </c>
      <c r="H30" s="55">
        <f t="shared" si="50"/>
        <v>45360</v>
      </c>
      <c r="I30" s="51"/>
      <c r="J30" s="67">
        <f t="shared" ref="J30:J34" si="56">IF(P29="","",IF(MONTH(P29+1)&lt;&gt;MONTH(P29),"",P29+1))</f>
        <v>45389</v>
      </c>
      <c r="K30" s="120">
        <f t="shared" ref="K30:P30" si="51">IF(J30="","",IF(MONTH(J30+1)&lt;&gt;MONTH(J30),"",J30+1))</f>
        <v>45390</v>
      </c>
      <c r="L30" s="197">
        <f t="shared" si="51"/>
        <v>45391</v>
      </c>
      <c r="M30" s="58">
        <f t="shared" si="51"/>
        <v>45392</v>
      </c>
      <c r="N30" s="58">
        <f t="shared" si="51"/>
        <v>45393</v>
      </c>
      <c r="O30" s="58">
        <f t="shared" si="51"/>
        <v>45394</v>
      </c>
      <c r="P30" s="55">
        <f t="shared" si="51"/>
        <v>45395</v>
      </c>
      <c r="Q30" s="51"/>
      <c r="R30" s="55">
        <f t="shared" ref="R30:R34" si="58">IF(X29="","",IF(MONTH(X29+1)&lt;&gt;MONTH(X29),"",X29+1))</f>
        <v>45417</v>
      </c>
      <c r="S30" s="60">
        <f t="shared" ref="S30:X30" si="52">IF(R30="","",IF(MONTH(R30+1)&lt;&gt;MONTH(R30),"",R30+1))</f>
        <v>45418</v>
      </c>
      <c r="T30" s="60">
        <f t="shared" si="52"/>
        <v>45419</v>
      </c>
      <c r="U30" s="60">
        <f t="shared" si="52"/>
        <v>45420</v>
      </c>
      <c r="V30" s="60">
        <f t="shared" si="52"/>
        <v>45421</v>
      </c>
      <c r="W30" s="123">
        <f t="shared" si="52"/>
        <v>45422</v>
      </c>
      <c r="X30" s="55">
        <f t="shared" si="52"/>
        <v>45423</v>
      </c>
      <c r="Y30" s="62"/>
      <c r="Z30" s="67">
        <f t="shared" ref="Z30:Z34" si="60">IF(AF29="","",IF(MONTH(AF29+1)&lt;&gt;MONTH(AF29),"",AF29+1))</f>
        <v>45445</v>
      </c>
      <c r="AA30" s="82">
        <f t="shared" ref="AA30:AF30" si="53">IF(Z30="","",IF(MONTH(Z30+1)&lt;&gt;MONTH(Z30),"",Z30+1))</f>
        <v>45446</v>
      </c>
      <c r="AB30" s="69">
        <f t="shared" si="53"/>
        <v>45447</v>
      </c>
      <c r="AC30" s="60">
        <f t="shared" si="53"/>
        <v>45448</v>
      </c>
      <c r="AD30" s="60">
        <f t="shared" si="53"/>
        <v>45449</v>
      </c>
      <c r="AE30" s="60">
        <f t="shared" si="53"/>
        <v>45450</v>
      </c>
      <c r="AF30" s="55">
        <f t="shared" si="53"/>
        <v>45451</v>
      </c>
      <c r="AG30" s="2"/>
      <c r="AH30" s="2"/>
      <c r="AI30" s="229" t="s">
        <v>55</v>
      </c>
      <c r="AJ30" s="116">
        <v>45342.0</v>
      </c>
      <c r="AK30" s="116">
        <v>45387.0</v>
      </c>
      <c r="AL30" s="117">
        <v>29.0</v>
      </c>
      <c r="AM30" s="230">
        <v>29.0</v>
      </c>
      <c r="AN30" s="124"/>
      <c r="AO30" s="7"/>
      <c r="AP30" s="2"/>
      <c r="AQ30" s="2"/>
      <c r="AR30" s="2"/>
      <c r="AS30" s="2"/>
      <c r="AT30" s="2"/>
      <c r="AU30" s="2"/>
    </row>
    <row r="31" ht="12.75" customHeight="1">
      <c r="A31" s="42"/>
      <c r="B31" s="55">
        <f t="shared" si="54"/>
        <v>45361</v>
      </c>
      <c r="C31" s="60">
        <f t="shared" ref="C31:H31" si="55">IF(B31="","",IF(MONTH(B31+1)&lt;&gt;MONTH(B31),"",B31+1))</f>
        <v>45362</v>
      </c>
      <c r="D31" s="60">
        <f t="shared" si="55"/>
        <v>45363</v>
      </c>
      <c r="E31" s="60">
        <f t="shared" si="55"/>
        <v>45364</v>
      </c>
      <c r="F31" s="60">
        <f t="shared" si="55"/>
        <v>45365</v>
      </c>
      <c r="G31" s="60">
        <f t="shared" si="55"/>
        <v>45366</v>
      </c>
      <c r="H31" s="55">
        <f t="shared" si="55"/>
        <v>45367</v>
      </c>
      <c r="I31" s="51"/>
      <c r="J31" s="67">
        <f t="shared" si="56"/>
        <v>45396</v>
      </c>
      <c r="K31" s="82">
        <f t="shared" ref="K31:P31" si="57">IF(J31="","",IF(MONTH(J31+1)&lt;&gt;MONTH(J31),"",J31+1))</f>
        <v>45397</v>
      </c>
      <c r="L31" s="69">
        <f t="shared" si="57"/>
        <v>45398</v>
      </c>
      <c r="M31" s="60">
        <f t="shared" si="57"/>
        <v>45399</v>
      </c>
      <c r="N31" s="60">
        <f t="shared" si="57"/>
        <v>45400</v>
      </c>
      <c r="O31" s="73">
        <f t="shared" si="57"/>
        <v>45401</v>
      </c>
      <c r="P31" s="55">
        <f t="shared" si="57"/>
        <v>45402</v>
      </c>
      <c r="Q31" s="51"/>
      <c r="R31" s="55">
        <f t="shared" si="58"/>
        <v>45424</v>
      </c>
      <c r="S31" s="60">
        <f t="shared" ref="S31:X31" si="59">IF(R31="","",IF(MONTH(R31+1)&lt;&gt;MONTH(R31),"",R31+1))</f>
        <v>45425</v>
      </c>
      <c r="T31" s="57">
        <f t="shared" si="59"/>
        <v>45426</v>
      </c>
      <c r="U31" s="57">
        <f t="shared" si="59"/>
        <v>45427</v>
      </c>
      <c r="V31" s="125">
        <f t="shared" si="59"/>
        <v>45428</v>
      </c>
      <c r="W31" s="231">
        <f t="shared" si="59"/>
        <v>45429</v>
      </c>
      <c r="X31" s="126">
        <f t="shared" si="59"/>
        <v>45430</v>
      </c>
      <c r="Y31" s="62"/>
      <c r="Z31" s="55">
        <f t="shared" si="60"/>
        <v>45452</v>
      </c>
      <c r="AA31" s="80">
        <f t="shared" ref="AA31:AF31" si="61">IF(Z31="","",IF(MONTH(Z31+1)&lt;&gt;MONTH(Z31),"",Z31+1))</f>
        <v>45453</v>
      </c>
      <c r="AB31" s="60">
        <f t="shared" si="61"/>
        <v>45454</v>
      </c>
      <c r="AC31" s="60">
        <f t="shared" si="61"/>
        <v>45455</v>
      </c>
      <c r="AD31" s="60">
        <f t="shared" si="61"/>
        <v>45456</v>
      </c>
      <c r="AE31" s="60">
        <f t="shared" si="61"/>
        <v>45457</v>
      </c>
      <c r="AF31" s="55">
        <f t="shared" si="61"/>
        <v>45458</v>
      </c>
      <c r="AG31" s="2"/>
      <c r="AH31" s="2"/>
      <c r="AI31" s="232" t="s">
        <v>56</v>
      </c>
      <c r="AJ31" s="130">
        <v>45390.0</v>
      </c>
      <c r="AK31" s="130">
        <v>45433.0</v>
      </c>
      <c r="AL31" s="131">
        <v>26.0</v>
      </c>
      <c r="AM31" s="233">
        <v>35.0</v>
      </c>
      <c r="AN31" s="7"/>
      <c r="AO31" s="7"/>
      <c r="AP31" s="2"/>
      <c r="AQ31" s="2"/>
      <c r="AR31" s="2"/>
      <c r="AS31" s="2"/>
      <c r="AT31" s="2"/>
      <c r="AU31" s="2"/>
    </row>
    <row r="32" ht="12.75" customHeight="1">
      <c r="A32" s="42"/>
      <c r="B32" s="55">
        <f t="shared" si="54"/>
        <v>45368</v>
      </c>
      <c r="C32" s="66">
        <f t="shared" ref="C32:H32" si="62">IF(B32="","",IF(MONTH(B32+1)&lt;&gt;MONTH(B32),"",B32+1))</f>
        <v>45369</v>
      </c>
      <c r="D32" s="66">
        <f t="shared" si="62"/>
        <v>45370</v>
      </c>
      <c r="E32" s="66">
        <f t="shared" si="62"/>
        <v>45371</v>
      </c>
      <c r="F32" s="66">
        <f t="shared" si="62"/>
        <v>45372</v>
      </c>
      <c r="G32" s="66">
        <f t="shared" si="62"/>
        <v>45373</v>
      </c>
      <c r="H32" s="55">
        <f t="shared" si="62"/>
        <v>45374</v>
      </c>
      <c r="I32" s="51"/>
      <c r="J32" s="55">
        <f t="shared" si="56"/>
        <v>45403</v>
      </c>
      <c r="K32" s="80">
        <f t="shared" ref="K32:P32" si="63">IF(J32="","",IF(MONTH(J32+1)&lt;&gt;MONTH(J32),"",J32+1))</f>
        <v>45404</v>
      </c>
      <c r="L32" s="60">
        <f t="shared" si="63"/>
        <v>45405</v>
      </c>
      <c r="M32" s="60">
        <f t="shared" si="63"/>
        <v>45406</v>
      </c>
      <c r="N32" s="60">
        <f t="shared" si="63"/>
        <v>45407</v>
      </c>
      <c r="O32" s="119">
        <f t="shared" si="63"/>
        <v>45408</v>
      </c>
      <c r="P32" s="55">
        <f t="shared" si="63"/>
        <v>45409</v>
      </c>
      <c r="Q32" s="51"/>
      <c r="R32" s="55">
        <f t="shared" si="58"/>
        <v>45431</v>
      </c>
      <c r="S32" s="125">
        <f t="shared" ref="S32:X32" si="64">IF(R32="","",IF(MONTH(R32+1)&lt;&gt;MONTH(R32),"",R32+1))</f>
        <v>45432</v>
      </c>
      <c r="T32" s="234">
        <f t="shared" si="64"/>
        <v>45433</v>
      </c>
      <c r="U32" s="204">
        <f t="shared" si="64"/>
        <v>45434</v>
      </c>
      <c r="V32" s="235">
        <f t="shared" si="64"/>
        <v>45435</v>
      </c>
      <c r="W32" s="236">
        <f t="shared" si="64"/>
        <v>45436</v>
      </c>
      <c r="X32" s="126">
        <f t="shared" si="64"/>
        <v>45437</v>
      </c>
      <c r="Y32" s="62"/>
      <c r="Z32" s="55">
        <f t="shared" si="60"/>
        <v>45459</v>
      </c>
      <c r="AA32" s="60">
        <f t="shared" ref="AA32:AF32" si="65">IF(Z32="","",IF(MONTH(Z32+1)&lt;&gt;MONTH(Z32),"",Z32+1))</f>
        <v>45460</v>
      </c>
      <c r="AB32" s="60">
        <f t="shared" si="65"/>
        <v>45461</v>
      </c>
      <c r="AC32" s="66">
        <f t="shared" si="65"/>
        <v>45462</v>
      </c>
      <c r="AD32" s="60">
        <f t="shared" si="65"/>
        <v>45463</v>
      </c>
      <c r="AE32" s="57">
        <f t="shared" si="65"/>
        <v>45464</v>
      </c>
      <c r="AF32" s="55">
        <f t="shared" si="65"/>
        <v>45465</v>
      </c>
      <c r="AG32" s="2"/>
      <c r="AH32" s="2"/>
      <c r="AI32" s="237"/>
      <c r="AJ32" s="142"/>
      <c r="AK32" s="142"/>
      <c r="AL32" s="143">
        <f t="shared" ref="AL32:AM32" si="66">SUM(AL26:AL31)</f>
        <v>151</v>
      </c>
      <c r="AM32" s="238">
        <f t="shared" si="66"/>
        <v>159</v>
      </c>
      <c r="AN32" s="7"/>
      <c r="AO32" s="7"/>
      <c r="AP32" s="2"/>
      <c r="AQ32" s="2"/>
      <c r="AR32" s="2"/>
      <c r="AS32" s="2"/>
      <c r="AT32" s="2"/>
      <c r="AU32" s="139" t="s">
        <v>62</v>
      </c>
    </row>
    <row r="33" ht="12.75" customHeight="1">
      <c r="A33" s="42"/>
      <c r="B33" s="55">
        <f t="shared" si="54"/>
        <v>45375</v>
      </c>
      <c r="C33" s="60">
        <f t="shared" ref="C33:H33" si="67">IF(B33="","",IF(MONTH(B33+1)&lt;&gt;MONTH(B33),"",B33+1))</f>
        <v>45376</v>
      </c>
      <c r="D33" s="60">
        <f t="shared" si="67"/>
        <v>45377</v>
      </c>
      <c r="E33" s="60">
        <f t="shared" si="67"/>
        <v>45378</v>
      </c>
      <c r="F33" s="60">
        <f t="shared" si="67"/>
        <v>45379</v>
      </c>
      <c r="G33" s="60">
        <f t="shared" si="67"/>
        <v>45380</v>
      </c>
      <c r="H33" s="55">
        <f t="shared" si="67"/>
        <v>45381</v>
      </c>
      <c r="I33" s="51"/>
      <c r="J33" s="55">
        <f t="shared" si="56"/>
        <v>45410</v>
      </c>
      <c r="K33" s="60">
        <f t="shared" ref="K33:P33" si="68">IF(J33="","",IF(MONTH(J33+1)&lt;&gt;MONTH(J33),"",J33+1))</f>
        <v>45411</v>
      </c>
      <c r="L33" s="60">
        <f t="shared" si="68"/>
        <v>45412</v>
      </c>
      <c r="M33" s="60" t="str">
        <f t="shared" si="68"/>
        <v/>
      </c>
      <c r="N33" s="60" t="str">
        <f t="shared" si="68"/>
        <v/>
      </c>
      <c r="O33" s="60" t="str">
        <f t="shared" si="68"/>
        <v/>
      </c>
      <c r="P33" s="55" t="str">
        <f t="shared" si="68"/>
        <v/>
      </c>
      <c r="Q33" s="51"/>
      <c r="R33" s="55">
        <f t="shared" si="58"/>
        <v>45438</v>
      </c>
      <c r="S33" s="66">
        <f t="shared" ref="S33:X33" si="69">IF(R33="","",IF(MONTH(R33+1)&lt;&gt;MONTH(R33),"",R33+1))</f>
        <v>45439</v>
      </c>
      <c r="T33" s="239">
        <f t="shared" si="69"/>
        <v>45440</v>
      </c>
      <c r="U33" s="240">
        <f t="shared" si="69"/>
        <v>45441</v>
      </c>
      <c r="V33" s="72">
        <f t="shared" si="69"/>
        <v>45442</v>
      </c>
      <c r="W33" s="240">
        <f t="shared" si="69"/>
        <v>45443</v>
      </c>
      <c r="X33" s="140" t="str">
        <f t="shared" si="69"/>
        <v/>
      </c>
      <c r="Y33" s="62"/>
      <c r="Z33" s="55">
        <f t="shared" si="60"/>
        <v>45466</v>
      </c>
      <c r="AA33" s="60">
        <f t="shared" ref="AA33:AF33" si="70">IF(Z33="","",IF(MONTH(Z33+1)&lt;&gt;MONTH(Z33),"",Z33+1))</f>
        <v>45467</v>
      </c>
      <c r="AB33" s="60">
        <f t="shared" si="70"/>
        <v>45468</v>
      </c>
      <c r="AC33" s="60">
        <f t="shared" si="70"/>
        <v>45469</v>
      </c>
      <c r="AD33" s="125">
        <f t="shared" si="70"/>
        <v>45470</v>
      </c>
      <c r="AE33" s="82">
        <f t="shared" si="70"/>
        <v>45471</v>
      </c>
      <c r="AF33" s="126">
        <f t="shared" si="70"/>
        <v>45472</v>
      </c>
      <c r="AG33" s="2"/>
      <c r="AH33" s="2"/>
      <c r="AI33" s="241" t="s">
        <v>70</v>
      </c>
      <c r="AJ33" s="242">
        <v>45446.0</v>
      </c>
      <c r="AK33" s="242">
        <v>45471.0</v>
      </c>
      <c r="AL33" s="243">
        <v>19.0</v>
      </c>
      <c r="AM33" s="244">
        <v>19.0</v>
      </c>
      <c r="AN33" s="7"/>
      <c r="AO33" s="7"/>
      <c r="AP33" s="2"/>
      <c r="AQ33" s="2"/>
      <c r="AR33" s="2"/>
      <c r="AS33" s="2"/>
      <c r="AT33" s="2"/>
      <c r="AU33" s="2">
        <v>5.0</v>
      </c>
    </row>
    <row r="34" ht="12.75" customHeight="1">
      <c r="A34" s="42"/>
      <c r="B34" s="55">
        <f t="shared" si="54"/>
        <v>45382</v>
      </c>
      <c r="C34" s="60" t="str">
        <f t="shared" ref="C34:H34" si="71">IF(B34="","",IF(MONTH(B34+1)&lt;&gt;MONTH(B34),"",B34+1))</f>
        <v/>
      </c>
      <c r="D34" s="60" t="str">
        <f t="shared" si="71"/>
        <v/>
      </c>
      <c r="E34" s="60" t="str">
        <f t="shared" si="71"/>
        <v/>
      </c>
      <c r="F34" s="60" t="str">
        <f t="shared" si="71"/>
        <v/>
      </c>
      <c r="G34" s="60" t="str">
        <f t="shared" si="71"/>
        <v/>
      </c>
      <c r="H34" s="55" t="str">
        <f t="shared" si="71"/>
        <v/>
      </c>
      <c r="I34" s="51"/>
      <c r="J34" s="55" t="str">
        <f t="shared" si="56"/>
        <v/>
      </c>
      <c r="K34" s="60" t="str">
        <f t="shared" ref="K34:P34" si="72">IF(J34="","",IF(MONTH(J34+1)&lt;&gt;MONTH(J34),"",J34+1))</f>
        <v/>
      </c>
      <c r="L34" s="60" t="str">
        <f t="shared" si="72"/>
        <v/>
      </c>
      <c r="M34" s="60" t="str">
        <f t="shared" si="72"/>
        <v/>
      </c>
      <c r="N34" s="60" t="str">
        <f t="shared" si="72"/>
        <v/>
      </c>
      <c r="O34" s="60" t="str">
        <f t="shared" si="72"/>
        <v/>
      </c>
      <c r="P34" s="55" t="str">
        <f t="shared" si="72"/>
        <v/>
      </c>
      <c r="Q34" s="51"/>
      <c r="R34" s="55" t="str">
        <f t="shared" si="58"/>
        <v/>
      </c>
      <c r="S34" s="60" t="str">
        <f t="shared" ref="S34:X34" si="73">IF(R34="","",IF(MONTH(R34+1)&lt;&gt;MONTH(R34),"",R34+1))</f>
        <v/>
      </c>
      <c r="T34" s="60" t="str">
        <f t="shared" si="73"/>
        <v/>
      </c>
      <c r="U34" s="60" t="str">
        <f t="shared" si="73"/>
        <v/>
      </c>
      <c r="V34" s="60" t="str">
        <f t="shared" si="73"/>
        <v/>
      </c>
      <c r="W34" s="60" t="str">
        <f t="shared" si="73"/>
        <v/>
      </c>
      <c r="X34" s="55" t="str">
        <f t="shared" si="73"/>
        <v/>
      </c>
      <c r="Y34" s="62"/>
      <c r="Z34" s="55">
        <f t="shared" si="60"/>
        <v>45473</v>
      </c>
      <c r="AA34" s="60" t="str">
        <f t="shared" ref="AA34:AF34" si="74">IF(Z34="","",IF(MONTH(Z34+1)&lt;&gt;MONTH(Z34),"",Z34+1))</f>
        <v/>
      </c>
      <c r="AB34" s="60" t="str">
        <f t="shared" si="74"/>
        <v/>
      </c>
      <c r="AC34" s="60" t="str">
        <f t="shared" si="74"/>
        <v/>
      </c>
      <c r="AD34" s="60" t="str">
        <f t="shared" si="74"/>
        <v/>
      </c>
      <c r="AE34" s="80" t="str">
        <f t="shared" si="74"/>
        <v/>
      </c>
      <c r="AF34" s="55" t="str">
        <f t="shared" si="74"/>
        <v/>
      </c>
      <c r="AG34" s="2"/>
      <c r="AH34" s="2"/>
      <c r="AI34" s="2"/>
      <c r="AJ34" s="2"/>
      <c r="AK34" s="245" t="s">
        <v>71</v>
      </c>
      <c r="AL34" s="134">
        <f t="shared" ref="AL34:AM34" si="75">SUM(AL32+AL33)</f>
        <v>170</v>
      </c>
      <c r="AM34" s="134">
        <f t="shared" si="75"/>
        <v>178</v>
      </c>
      <c r="AN34" s="7"/>
      <c r="AO34" s="7"/>
      <c r="AP34" s="2"/>
      <c r="AQ34" s="2"/>
      <c r="AR34" s="2"/>
      <c r="AS34" s="2"/>
      <c r="AT34" s="2"/>
      <c r="AU34" s="2">
        <v>23.0</v>
      </c>
    </row>
    <row r="35" ht="12.75" customHeight="1">
      <c r="A35" s="42"/>
      <c r="B35" s="51"/>
      <c r="C35" s="51"/>
      <c r="D35" s="51"/>
      <c r="E35" s="51"/>
      <c r="F35" s="51"/>
      <c r="G35" s="51"/>
      <c r="H35" s="51"/>
      <c r="I35" s="51"/>
      <c r="J35" s="51"/>
      <c r="K35" s="51"/>
      <c r="L35" s="51"/>
      <c r="M35" s="51"/>
      <c r="N35" s="51"/>
      <c r="O35" s="51"/>
      <c r="P35" s="51"/>
      <c r="Q35" s="51"/>
      <c r="R35" s="51"/>
      <c r="S35" s="51"/>
      <c r="T35" s="51"/>
      <c r="U35" s="51"/>
      <c r="V35" s="51"/>
      <c r="W35" s="51"/>
      <c r="X35" s="51"/>
      <c r="Y35" s="2"/>
      <c r="Z35" s="2"/>
      <c r="AA35" s="2"/>
      <c r="AB35" s="2"/>
      <c r="AC35" s="2"/>
      <c r="AD35" s="2"/>
      <c r="AE35" s="2"/>
      <c r="AF35" s="2"/>
      <c r="AG35" s="2"/>
      <c r="AH35" s="2"/>
      <c r="AI35" s="2"/>
      <c r="AJ35" s="62"/>
      <c r="AK35" s="154" t="s">
        <v>72</v>
      </c>
      <c r="AL35" s="155">
        <f t="shared" ref="AL35:AM35" si="76">AVERAGE(AL26:AL31)</f>
        <v>25.16666667</v>
      </c>
      <c r="AM35" s="155">
        <f t="shared" si="76"/>
        <v>26.5</v>
      </c>
      <c r="AN35" s="7"/>
      <c r="AO35" s="7"/>
      <c r="AP35" s="2"/>
      <c r="AQ35" s="2"/>
      <c r="AR35" s="2"/>
      <c r="AS35" s="2"/>
      <c r="AT35" s="2"/>
      <c r="AU35" s="2">
        <v>17.0</v>
      </c>
    </row>
    <row r="36" ht="12.75" customHeight="1">
      <c r="A36" s="37"/>
      <c r="B36" s="2"/>
      <c r="C36" s="2"/>
      <c r="D36" s="2"/>
      <c r="E36" s="2"/>
      <c r="F36" s="2"/>
      <c r="G36" s="2"/>
      <c r="H36" s="2"/>
      <c r="I36" s="51"/>
      <c r="J36" s="2"/>
      <c r="K36" s="2"/>
      <c r="L36" s="2"/>
      <c r="M36" s="2"/>
      <c r="N36" s="2"/>
      <c r="O36" s="2"/>
      <c r="P36" s="2"/>
      <c r="Q36" s="51"/>
      <c r="R36" s="2"/>
      <c r="S36" s="2"/>
      <c r="T36" s="2"/>
      <c r="U36" s="2"/>
      <c r="V36" s="2"/>
      <c r="W36" s="2"/>
      <c r="X36" s="2"/>
      <c r="Y36" s="2"/>
      <c r="Z36" s="2"/>
      <c r="AA36" s="2"/>
      <c r="AB36" s="2"/>
      <c r="AC36" s="2"/>
      <c r="AD36" s="2"/>
      <c r="AE36" s="2"/>
      <c r="AF36" s="2"/>
      <c r="AG36" s="2"/>
      <c r="AH36" s="2"/>
      <c r="AI36" s="2"/>
      <c r="AJ36" s="62"/>
      <c r="AK36" s="154" t="s">
        <v>74</v>
      </c>
      <c r="AL36" s="157">
        <f t="shared" ref="AL36:AM36" si="77">_xlfn.STDEV.S(AL26:AL31)</f>
        <v>2.786873995</v>
      </c>
      <c r="AM36" s="157">
        <f t="shared" si="77"/>
        <v>6.41092817</v>
      </c>
      <c r="AN36" s="7"/>
      <c r="AO36" s="7"/>
      <c r="AP36" s="2"/>
      <c r="AQ36" s="2"/>
      <c r="AR36" s="2"/>
      <c r="AS36" s="2"/>
      <c r="AT36" s="2"/>
      <c r="AU36" s="2">
        <v>20.0</v>
      </c>
    </row>
    <row r="37" ht="12.75" customHeight="1">
      <c r="A37" s="42"/>
      <c r="B37" s="246" t="s">
        <v>73</v>
      </c>
      <c r="C37" s="247"/>
      <c r="D37" s="247"/>
      <c r="E37" s="247"/>
      <c r="F37" s="247"/>
      <c r="G37" s="247"/>
      <c r="H37" s="247"/>
      <c r="I37" s="247"/>
      <c r="J37" s="247"/>
      <c r="K37" s="247"/>
      <c r="L37" s="247"/>
      <c r="M37" s="247"/>
      <c r="N37" s="247"/>
      <c r="O37" s="247"/>
      <c r="P37" s="248"/>
      <c r="Q37" s="51"/>
      <c r="R37" s="2"/>
      <c r="S37" s="2"/>
      <c r="T37" s="2"/>
      <c r="U37" s="2"/>
      <c r="V37" s="2"/>
      <c r="W37" s="2"/>
      <c r="X37" s="2"/>
      <c r="Y37" s="2"/>
      <c r="Z37" s="2"/>
      <c r="AA37" s="2"/>
      <c r="AB37" s="2"/>
      <c r="AC37" s="2"/>
      <c r="AD37" s="2"/>
      <c r="AE37" s="2"/>
      <c r="AF37" s="2"/>
      <c r="AG37" s="2"/>
      <c r="AH37" s="2"/>
      <c r="AI37" s="2"/>
      <c r="AJ37" s="62"/>
      <c r="AK37" s="154" t="s">
        <v>76</v>
      </c>
      <c r="AL37" s="155">
        <f t="shared" ref="AL37:AM37" si="78">MAX(AL26:AL33)</f>
        <v>151</v>
      </c>
      <c r="AM37" s="155">
        <f t="shared" si="78"/>
        <v>159</v>
      </c>
      <c r="AN37" s="7"/>
      <c r="AO37" s="7"/>
      <c r="AP37" s="2"/>
      <c r="AQ37" s="2"/>
      <c r="AR37" s="2"/>
      <c r="AS37" s="2"/>
      <c r="AT37" s="2"/>
      <c r="AU37" s="2">
        <v>15.0</v>
      </c>
    </row>
    <row r="38" ht="12.75" customHeight="1">
      <c r="A38" s="42"/>
      <c r="B38" s="249" t="s">
        <v>106</v>
      </c>
      <c r="C38" s="247"/>
      <c r="D38" s="247"/>
      <c r="E38" s="247"/>
      <c r="F38" s="247"/>
      <c r="G38" s="247"/>
      <c r="H38" s="247"/>
      <c r="I38" s="247"/>
      <c r="J38" s="247"/>
      <c r="K38" s="247"/>
      <c r="L38" s="247"/>
      <c r="M38" s="247"/>
      <c r="N38" s="247"/>
      <c r="O38" s="247"/>
      <c r="P38" s="248"/>
      <c r="Q38" s="51"/>
      <c r="R38" s="2"/>
      <c r="S38" s="2"/>
      <c r="T38" s="2"/>
      <c r="U38" s="2"/>
      <c r="V38" s="2"/>
      <c r="W38" s="2"/>
      <c r="X38" s="2"/>
      <c r="Y38" s="2"/>
      <c r="Z38" s="2"/>
      <c r="AA38" s="2"/>
      <c r="AB38" s="2"/>
      <c r="AC38" s="2"/>
      <c r="AD38" s="2"/>
      <c r="AE38" s="2"/>
      <c r="AF38" s="2"/>
      <c r="AG38" s="2"/>
      <c r="AH38" s="2"/>
      <c r="AI38" s="2"/>
      <c r="AJ38" s="62"/>
      <c r="AK38" s="154" t="s">
        <v>0</v>
      </c>
      <c r="AL38" s="155">
        <f>MIN(AL26:AL31)</f>
        <v>21</v>
      </c>
      <c r="AM38" s="155">
        <f>MIN(AM26:AM33)</f>
        <v>18</v>
      </c>
      <c r="AN38" s="7"/>
      <c r="AO38" s="7"/>
      <c r="AP38" s="2"/>
      <c r="AQ38" s="2"/>
      <c r="AR38" s="2"/>
      <c r="AS38" s="2"/>
      <c r="AT38" s="2"/>
      <c r="AU38" s="2">
        <v>12.0</v>
      </c>
    </row>
    <row r="39" ht="12.75" customHeight="1">
      <c r="A39" s="42"/>
      <c r="B39" s="250"/>
      <c r="P39" s="251"/>
      <c r="Q39" s="51"/>
      <c r="R39" s="2"/>
      <c r="S39" s="2"/>
      <c r="T39" s="2"/>
      <c r="U39" s="2"/>
      <c r="V39" s="2"/>
      <c r="W39" s="2"/>
      <c r="X39" s="2"/>
      <c r="Y39" s="2"/>
      <c r="Z39" s="2"/>
      <c r="AA39" s="2"/>
      <c r="AB39" s="2"/>
      <c r="AC39" s="2"/>
      <c r="AD39" s="2"/>
      <c r="AE39" s="2"/>
      <c r="AF39" s="2"/>
      <c r="AG39" s="2"/>
      <c r="AH39" s="2"/>
      <c r="AI39" s="2"/>
      <c r="AJ39" s="2"/>
      <c r="AK39" s="2"/>
      <c r="AL39" s="2"/>
      <c r="AM39" s="2"/>
      <c r="AN39" s="7"/>
      <c r="AO39" s="7"/>
      <c r="AP39" s="2"/>
      <c r="AQ39" s="2"/>
      <c r="AR39" s="2"/>
      <c r="AS39" s="2"/>
      <c r="AT39" s="2"/>
      <c r="AU39" s="2">
        <v>21.0</v>
      </c>
    </row>
    <row r="40" ht="12.75" customHeight="1">
      <c r="A40" s="42"/>
      <c r="B40" s="250"/>
      <c r="P40" s="251"/>
      <c r="Q40" s="51"/>
      <c r="R40" s="2"/>
      <c r="S40" s="2"/>
      <c r="T40" s="2"/>
      <c r="U40" s="2"/>
      <c r="V40" s="2"/>
      <c r="W40" s="2"/>
      <c r="X40" s="2"/>
      <c r="Y40" s="2"/>
      <c r="Z40" s="2"/>
      <c r="AA40" s="2"/>
      <c r="AB40" s="2"/>
      <c r="AC40" s="2"/>
      <c r="AD40" s="2"/>
      <c r="AE40" s="2"/>
      <c r="AF40" s="2"/>
      <c r="AG40" s="2"/>
      <c r="AH40" s="2"/>
      <c r="AI40" s="127" t="s">
        <v>65</v>
      </c>
      <c r="AJ40" s="25"/>
      <c r="AK40" s="25"/>
      <c r="AL40" s="25"/>
      <c r="AM40" s="25"/>
      <c r="AN40" s="26"/>
      <c r="AO40" s="7"/>
      <c r="AP40" s="2"/>
      <c r="AQ40" s="2"/>
      <c r="AR40" s="2"/>
      <c r="AS40" s="2"/>
      <c r="AT40" s="2"/>
      <c r="AU40" s="2">
        <v>19.0</v>
      </c>
    </row>
    <row r="41" ht="12.75" customHeight="1">
      <c r="A41" s="42"/>
      <c r="B41" s="250"/>
      <c r="P41" s="251"/>
      <c r="Q41" s="51"/>
      <c r="R41" s="2"/>
      <c r="S41" s="2"/>
      <c r="T41" s="2"/>
      <c r="U41" s="2"/>
      <c r="V41" s="2"/>
      <c r="W41" s="2"/>
      <c r="X41" s="2"/>
      <c r="Y41" s="2"/>
      <c r="Z41" s="2"/>
      <c r="AA41" s="2"/>
      <c r="AB41" s="2"/>
      <c r="AC41" s="2"/>
      <c r="AD41" s="2"/>
      <c r="AE41" s="2"/>
      <c r="AF41" s="2"/>
      <c r="AG41" s="2"/>
      <c r="AH41" s="2"/>
      <c r="AI41" s="133"/>
      <c r="AJ41" s="134" t="s">
        <v>66</v>
      </c>
      <c r="AK41" s="135" t="s">
        <v>67</v>
      </c>
      <c r="AL41" s="136" t="s">
        <v>68</v>
      </c>
      <c r="AM41" s="137" t="s">
        <v>69</v>
      </c>
      <c r="AN41" s="138" t="s">
        <v>2</v>
      </c>
      <c r="AO41" s="7"/>
      <c r="AP41" s="2"/>
      <c r="AQ41" s="2"/>
      <c r="AR41" s="2"/>
      <c r="AS41" s="2"/>
      <c r="AT41" s="2"/>
      <c r="AU41" s="2">
        <v>18.0</v>
      </c>
    </row>
    <row r="42" ht="12.75" customHeight="1">
      <c r="A42" s="42"/>
      <c r="B42" s="250"/>
      <c r="P42" s="251"/>
      <c r="Q42" s="51"/>
      <c r="R42" s="2"/>
      <c r="S42" s="2"/>
      <c r="T42" s="2"/>
      <c r="U42" s="2"/>
      <c r="V42" s="2"/>
      <c r="W42" s="2"/>
      <c r="X42" s="2"/>
      <c r="Y42" s="2"/>
      <c r="Z42" s="2"/>
      <c r="AA42" s="2"/>
      <c r="AB42" s="2"/>
      <c r="AC42" s="2"/>
      <c r="AD42" s="2"/>
      <c r="AE42" s="2"/>
      <c r="AF42" s="2"/>
      <c r="AG42" s="2"/>
      <c r="AH42" s="2"/>
      <c r="AI42" s="145">
        <v>45108.0</v>
      </c>
      <c r="AJ42" s="146">
        <v>0.0</v>
      </c>
      <c r="AK42" s="146">
        <v>15.0</v>
      </c>
      <c r="AL42" s="146">
        <v>1.0</v>
      </c>
      <c r="AM42" s="147">
        <f t="shared" ref="AM42:AM52" si="79">AL42-AJ42</f>
        <v>1</v>
      </c>
      <c r="AN42" s="148">
        <f t="shared" ref="AN42:AN52" si="80">AL42-AK42</f>
        <v>-14</v>
      </c>
      <c r="AO42" s="7"/>
      <c r="AP42" s="2"/>
      <c r="AQ42" s="2"/>
      <c r="AR42" s="2"/>
      <c r="AS42" s="2"/>
      <c r="AT42" s="2"/>
      <c r="AU42" s="2">
        <v>20.0</v>
      </c>
    </row>
    <row r="43" ht="12.75" customHeight="1">
      <c r="A43" s="42"/>
      <c r="B43" s="252"/>
      <c r="C43" s="253"/>
      <c r="D43" s="253"/>
      <c r="E43" s="253"/>
      <c r="F43" s="253"/>
      <c r="G43" s="253"/>
      <c r="H43" s="253"/>
      <c r="I43" s="253"/>
      <c r="J43" s="253"/>
      <c r="K43" s="253"/>
      <c r="L43" s="253"/>
      <c r="M43" s="253"/>
      <c r="N43" s="253"/>
      <c r="O43" s="253"/>
      <c r="P43" s="254"/>
      <c r="Q43" s="51"/>
      <c r="R43" s="2"/>
      <c r="S43" s="2"/>
      <c r="T43" s="2"/>
      <c r="U43" s="2"/>
      <c r="V43" s="2"/>
      <c r="W43" s="2"/>
      <c r="X43" s="2"/>
      <c r="Y43" s="2"/>
      <c r="Z43" s="2"/>
      <c r="AA43" s="2"/>
      <c r="AB43" s="2"/>
      <c r="AC43" s="2"/>
      <c r="AD43" s="2"/>
      <c r="AE43" s="2"/>
      <c r="AF43" s="2"/>
      <c r="AG43" s="2"/>
      <c r="AH43" s="2"/>
      <c r="AI43" s="145">
        <v>45139.0</v>
      </c>
      <c r="AJ43" s="146">
        <v>11.0</v>
      </c>
      <c r="AK43" s="146">
        <v>31.0</v>
      </c>
      <c r="AL43" s="146">
        <v>12.0</v>
      </c>
      <c r="AM43" s="147">
        <f t="shared" si="79"/>
        <v>1</v>
      </c>
      <c r="AN43" s="148">
        <f t="shared" si="80"/>
        <v>-19</v>
      </c>
      <c r="AO43" s="7"/>
      <c r="AP43" s="2"/>
      <c r="AQ43" s="2"/>
      <c r="AR43" s="2"/>
      <c r="AS43" s="2"/>
      <c r="AT43" s="2"/>
      <c r="AU43" s="2">
        <v>17.0</v>
      </c>
    </row>
    <row r="44" ht="12.75" customHeight="1">
      <c r="A44" s="2"/>
      <c r="B44" s="255"/>
      <c r="C44" s="255"/>
      <c r="D44" s="255"/>
      <c r="E44" s="255"/>
      <c r="F44" s="255"/>
      <c r="G44" s="255"/>
      <c r="H44" s="255"/>
      <c r="I44" s="255"/>
      <c r="J44" s="255"/>
      <c r="K44" s="255"/>
      <c r="L44" s="255"/>
      <c r="M44" s="255"/>
      <c r="N44" s="255"/>
      <c r="O44" s="255"/>
      <c r="P44" s="255"/>
      <c r="Q44" s="2"/>
      <c r="R44" s="2"/>
      <c r="S44" s="2"/>
      <c r="T44" s="2"/>
      <c r="U44" s="2"/>
      <c r="V44" s="2"/>
      <c r="W44" s="2"/>
      <c r="X44" s="2"/>
      <c r="Y44" s="2"/>
      <c r="Z44" s="2"/>
      <c r="AA44" s="2"/>
      <c r="AB44" s="2"/>
      <c r="AC44" s="2"/>
      <c r="AD44" s="2"/>
      <c r="AE44" s="2"/>
      <c r="AF44" s="2"/>
      <c r="AG44" s="2"/>
      <c r="AH44" s="2"/>
      <c r="AI44" s="145">
        <v>45170.0</v>
      </c>
      <c r="AJ44" s="146">
        <v>15.0</v>
      </c>
      <c r="AK44" s="146">
        <v>15.0</v>
      </c>
      <c r="AL44" s="146">
        <v>20.0</v>
      </c>
      <c r="AM44" s="147">
        <f t="shared" si="79"/>
        <v>5</v>
      </c>
      <c r="AN44" s="148">
        <f t="shared" si="80"/>
        <v>5</v>
      </c>
      <c r="AO44" s="7"/>
      <c r="AP44" s="2"/>
      <c r="AQ44" s="2"/>
      <c r="AR44" s="2"/>
      <c r="AS44" s="2"/>
      <c r="AT44" s="2"/>
      <c r="AU44" s="2">
        <v>21.0</v>
      </c>
    </row>
    <row r="45" ht="12.75" customHeight="1">
      <c r="A45" s="2"/>
      <c r="B45" s="2"/>
      <c r="C45" s="2"/>
      <c r="D45" s="255"/>
      <c r="E45" s="255"/>
      <c r="F45" s="255"/>
      <c r="G45" s="255"/>
      <c r="H45" s="255"/>
      <c r="I45" s="255"/>
      <c r="J45" s="255"/>
      <c r="K45" s="255"/>
      <c r="L45" s="255"/>
      <c r="M45" s="255"/>
      <c r="N45" s="255"/>
      <c r="O45" s="255"/>
      <c r="P45" s="255"/>
      <c r="Q45" s="2"/>
      <c r="R45" s="2"/>
      <c r="S45" s="2"/>
      <c r="T45" s="2"/>
      <c r="U45" s="2"/>
      <c r="V45" s="2"/>
      <c r="W45" s="2"/>
      <c r="X45" s="2"/>
      <c r="Y45" s="2"/>
      <c r="Z45" s="2"/>
      <c r="AA45" s="2"/>
      <c r="AB45" s="2"/>
      <c r="AC45" s="2"/>
      <c r="AD45" s="2"/>
      <c r="AE45" s="2"/>
      <c r="AF45" s="2"/>
      <c r="AG45" s="2"/>
      <c r="AH45" s="2"/>
      <c r="AI45" s="145">
        <v>45200.0</v>
      </c>
      <c r="AJ45" s="146">
        <v>19.0</v>
      </c>
      <c r="AK45" s="146">
        <v>21.0</v>
      </c>
      <c r="AL45" s="146">
        <v>21.0</v>
      </c>
      <c r="AM45" s="147">
        <f t="shared" si="79"/>
        <v>2</v>
      </c>
      <c r="AN45" s="148">
        <f t="shared" si="80"/>
        <v>0</v>
      </c>
      <c r="AO45" s="7"/>
      <c r="AP45" s="2"/>
      <c r="AQ45" s="2"/>
      <c r="AR45" s="2"/>
      <c r="AS45" s="2"/>
      <c r="AT45" s="2"/>
      <c r="AU45" s="2">
        <f>SUM(AU33:AU44)</f>
        <v>208</v>
      </c>
    </row>
    <row r="46" ht="12.75" customHeight="1">
      <c r="A46" s="2"/>
      <c r="B46" s="255"/>
      <c r="C46" s="255"/>
      <c r="D46" s="255"/>
      <c r="E46" s="255"/>
      <c r="F46" s="255"/>
      <c r="G46" s="255"/>
      <c r="H46" s="255"/>
      <c r="I46" s="255"/>
      <c r="J46" s="255"/>
      <c r="K46" s="255"/>
      <c r="L46" s="255"/>
      <c r="M46" s="255"/>
      <c r="N46" s="255"/>
      <c r="O46" s="255"/>
      <c r="P46" s="255"/>
      <c r="Q46" s="2"/>
      <c r="R46" s="2"/>
      <c r="S46" s="2"/>
      <c r="T46" s="2"/>
      <c r="U46" s="2"/>
      <c r="V46" s="2"/>
      <c r="W46" s="2"/>
      <c r="X46" s="2"/>
      <c r="Y46" s="2"/>
      <c r="Z46" s="2"/>
      <c r="AA46" s="2"/>
      <c r="AB46" s="2"/>
      <c r="AC46" s="2"/>
      <c r="AD46" s="2"/>
      <c r="AE46" s="2"/>
      <c r="AF46" s="2"/>
      <c r="AG46" s="2"/>
      <c r="AH46" s="2"/>
      <c r="AI46" s="145">
        <v>45231.0</v>
      </c>
      <c r="AJ46" s="146">
        <v>13.0</v>
      </c>
      <c r="AK46" s="146">
        <v>16.0</v>
      </c>
      <c r="AL46" s="146">
        <v>16.0</v>
      </c>
      <c r="AM46" s="147">
        <f t="shared" si="79"/>
        <v>3</v>
      </c>
      <c r="AN46" s="148">
        <f t="shared" si="80"/>
        <v>0</v>
      </c>
      <c r="AO46" s="7"/>
      <c r="AP46" s="2"/>
      <c r="AQ46" s="2"/>
      <c r="AR46" s="2"/>
      <c r="AS46" s="2"/>
      <c r="AT46" s="2"/>
      <c r="AU46" s="2"/>
    </row>
    <row r="47" ht="12.75" customHeight="1">
      <c r="A47" s="2"/>
      <c r="B47" s="255"/>
      <c r="C47" s="255"/>
      <c r="D47" s="255"/>
      <c r="E47" s="255"/>
      <c r="F47" s="255"/>
      <c r="G47" s="255"/>
      <c r="H47" s="255"/>
      <c r="I47" s="255"/>
      <c r="J47" s="255"/>
      <c r="K47" s="255"/>
      <c r="L47" s="255"/>
      <c r="M47" s="255"/>
      <c r="N47" s="255"/>
      <c r="O47" s="255"/>
      <c r="P47" s="255"/>
      <c r="Q47" s="2"/>
      <c r="R47" s="2"/>
      <c r="S47" s="2"/>
      <c r="T47" s="2"/>
      <c r="U47" s="2"/>
      <c r="V47" s="2"/>
      <c r="W47" s="2"/>
      <c r="X47" s="2"/>
      <c r="Y47" s="2"/>
      <c r="Z47" s="2"/>
      <c r="AA47" s="2"/>
      <c r="AB47" s="2"/>
      <c r="AC47" s="2"/>
      <c r="AD47" s="2"/>
      <c r="AE47" s="2"/>
      <c r="AF47" s="2"/>
      <c r="AG47" s="2"/>
      <c r="AH47" s="2"/>
      <c r="AI47" s="145">
        <v>45261.0</v>
      </c>
      <c r="AJ47" s="146">
        <v>11.0</v>
      </c>
      <c r="AK47" s="146">
        <v>11.0</v>
      </c>
      <c r="AL47" s="146">
        <v>11.0</v>
      </c>
      <c r="AM47" s="147">
        <f t="shared" si="79"/>
        <v>0</v>
      </c>
      <c r="AN47" s="148">
        <f t="shared" si="80"/>
        <v>0</v>
      </c>
      <c r="AO47" s="7"/>
      <c r="AP47" s="2"/>
      <c r="AQ47" s="2"/>
      <c r="AR47" s="2"/>
      <c r="AS47" s="2"/>
      <c r="AT47" s="2"/>
      <c r="AU47" s="2"/>
    </row>
    <row r="48" ht="12.75" customHeight="1">
      <c r="A48" s="2"/>
      <c r="B48" s="255"/>
      <c r="C48" s="255"/>
      <c r="D48" s="255"/>
      <c r="E48" s="255"/>
      <c r="F48" s="255"/>
      <c r="G48" s="255"/>
      <c r="H48" s="255"/>
      <c r="I48" s="255"/>
      <c r="J48" s="255"/>
      <c r="K48" s="255"/>
      <c r="L48" s="255"/>
      <c r="M48" s="255"/>
      <c r="N48" s="255"/>
      <c r="O48" s="255"/>
      <c r="P48" s="255"/>
      <c r="Q48" s="2"/>
      <c r="R48" s="2"/>
      <c r="S48" s="2"/>
      <c r="T48" s="2"/>
      <c r="U48" s="2"/>
      <c r="V48" s="2"/>
      <c r="W48" s="2"/>
      <c r="X48" s="2"/>
      <c r="Y48" s="2"/>
      <c r="Z48" s="2"/>
      <c r="AA48" s="2"/>
      <c r="AB48" s="2"/>
      <c r="AC48" s="2"/>
      <c r="AD48" s="2"/>
      <c r="AE48" s="2"/>
      <c r="AF48" s="2"/>
      <c r="AG48" s="2"/>
      <c r="AH48" s="2"/>
      <c r="AI48" s="145">
        <v>45292.0</v>
      </c>
      <c r="AJ48" s="146">
        <v>20.0</v>
      </c>
      <c r="AK48" s="146">
        <v>21.0</v>
      </c>
      <c r="AL48" s="146">
        <v>21.0</v>
      </c>
      <c r="AM48" s="147">
        <f t="shared" si="79"/>
        <v>1</v>
      </c>
      <c r="AN48" s="148">
        <f t="shared" si="80"/>
        <v>0</v>
      </c>
      <c r="AO48" s="7"/>
      <c r="AP48" s="2"/>
      <c r="AQ48" s="2"/>
      <c r="AR48" s="2"/>
      <c r="AS48" s="2"/>
      <c r="AT48" s="2"/>
      <c r="AU48" s="2"/>
    </row>
    <row r="49" ht="12.75" customHeight="1">
      <c r="A49" s="2"/>
      <c r="B49" s="255"/>
      <c r="C49" s="255"/>
      <c r="D49" s="255"/>
      <c r="E49" s="255"/>
      <c r="F49" s="255"/>
      <c r="G49" s="255"/>
      <c r="H49" s="255"/>
      <c r="I49" s="255"/>
      <c r="J49" s="255"/>
      <c r="K49" s="255"/>
      <c r="L49" s="255"/>
      <c r="M49" s="255"/>
      <c r="N49" s="255"/>
      <c r="O49" s="255"/>
      <c r="P49" s="255"/>
      <c r="Q49" s="2"/>
      <c r="R49" s="2"/>
      <c r="S49" s="2"/>
      <c r="T49" s="2"/>
      <c r="U49" s="2"/>
      <c r="V49" s="2"/>
      <c r="W49" s="2"/>
      <c r="X49" s="2"/>
      <c r="Y49" s="2"/>
      <c r="Z49" s="2"/>
      <c r="AA49" s="2"/>
      <c r="AB49" s="2"/>
      <c r="AC49" s="2"/>
      <c r="AD49" s="2"/>
      <c r="AE49" s="2"/>
      <c r="AF49" s="2"/>
      <c r="AG49" s="2"/>
      <c r="AH49" s="2"/>
      <c r="AI49" s="145">
        <v>45323.0</v>
      </c>
      <c r="AJ49" s="146">
        <v>15.0</v>
      </c>
      <c r="AK49" s="146">
        <v>15.0</v>
      </c>
      <c r="AL49" s="146">
        <v>20.0</v>
      </c>
      <c r="AM49" s="147">
        <f t="shared" si="79"/>
        <v>5</v>
      </c>
      <c r="AN49" s="148">
        <f t="shared" si="80"/>
        <v>5</v>
      </c>
      <c r="AO49" s="7"/>
      <c r="AP49" s="2"/>
      <c r="AQ49" s="2"/>
      <c r="AR49" s="2"/>
      <c r="AS49" s="2"/>
      <c r="AT49" s="2"/>
      <c r="AU49" s="2"/>
    </row>
    <row r="50" ht="12.75" customHeight="1">
      <c r="A50" s="2"/>
      <c r="B50" s="255"/>
      <c r="C50" s="255"/>
      <c r="D50" s="255"/>
      <c r="E50" s="255"/>
      <c r="F50" s="255"/>
      <c r="G50" s="255"/>
      <c r="H50" s="255"/>
      <c r="I50" s="255"/>
      <c r="J50" s="255"/>
      <c r="K50" s="255"/>
      <c r="L50" s="255"/>
      <c r="M50" s="255"/>
      <c r="N50" s="255"/>
      <c r="O50" s="255"/>
      <c r="P50" s="255"/>
      <c r="Q50" s="2"/>
      <c r="R50" s="2"/>
      <c r="S50" s="2"/>
      <c r="T50" s="2"/>
      <c r="U50" s="2"/>
      <c r="V50" s="2"/>
      <c r="W50" s="2"/>
      <c r="X50" s="2"/>
      <c r="Y50" s="2"/>
      <c r="Z50" s="2"/>
      <c r="AA50" s="2"/>
      <c r="AB50" s="2"/>
      <c r="AC50" s="2"/>
      <c r="AD50" s="2"/>
      <c r="AE50" s="2"/>
      <c r="AF50" s="2"/>
      <c r="AG50" s="2"/>
      <c r="AH50" s="2"/>
      <c r="AI50" s="145">
        <v>45352.0</v>
      </c>
      <c r="AJ50" s="146">
        <v>16.0</v>
      </c>
      <c r="AK50" s="146">
        <v>16.0</v>
      </c>
      <c r="AL50" s="146">
        <v>16.0</v>
      </c>
      <c r="AM50" s="147">
        <f t="shared" si="79"/>
        <v>0</v>
      </c>
      <c r="AN50" s="148">
        <f t="shared" si="80"/>
        <v>0</v>
      </c>
      <c r="AO50" s="7"/>
      <c r="AP50" s="2"/>
      <c r="AQ50" s="2"/>
      <c r="AR50" s="2"/>
      <c r="AS50" s="2"/>
      <c r="AT50" s="2"/>
      <c r="AU50" s="2"/>
    </row>
    <row r="51"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145">
        <v>45383.0</v>
      </c>
      <c r="AJ51" s="146">
        <v>16.0</v>
      </c>
      <c r="AK51" s="146">
        <v>21.0</v>
      </c>
      <c r="AL51" s="146">
        <v>21.0</v>
      </c>
      <c r="AM51" s="147">
        <f t="shared" si="79"/>
        <v>5</v>
      </c>
      <c r="AN51" s="148">
        <f t="shared" si="80"/>
        <v>0</v>
      </c>
      <c r="AO51" s="7"/>
      <c r="AP51" s="2"/>
      <c r="AQ51" s="2"/>
      <c r="AR51" s="2"/>
      <c r="AS51" s="2"/>
      <c r="AT51" s="2"/>
      <c r="AU51" s="2"/>
    </row>
    <row r="52"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170">
        <v>45413.0</v>
      </c>
      <c r="AJ52" s="171">
        <v>15.0</v>
      </c>
      <c r="AK52" s="171">
        <v>14.0</v>
      </c>
      <c r="AL52" s="171">
        <v>18.0</v>
      </c>
      <c r="AM52" s="172">
        <f t="shared" si="79"/>
        <v>3</v>
      </c>
      <c r="AN52" s="173">
        <f t="shared" si="80"/>
        <v>4</v>
      </c>
      <c r="AO52" s="7"/>
      <c r="AP52" s="2"/>
      <c r="AQ52" s="2"/>
      <c r="AR52" s="2"/>
      <c r="AS52" s="2"/>
      <c r="AT52" s="2"/>
      <c r="AU52" s="2"/>
    </row>
    <row r="53"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127" t="s">
        <v>86</v>
      </c>
      <c r="AJ53" s="25"/>
      <c r="AK53" s="25"/>
      <c r="AL53" s="25"/>
      <c r="AM53" s="25"/>
      <c r="AN53" s="26"/>
      <c r="AO53" s="7"/>
      <c r="AP53" s="2"/>
      <c r="AQ53" s="2"/>
      <c r="AR53" s="2"/>
      <c r="AS53" s="2"/>
      <c r="AT53" s="2"/>
      <c r="AU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176">
        <v>45444.0</v>
      </c>
      <c r="AJ54" s="150">
        <v>19.0</v>
      </c>
      <c r="AK54" s="150">
        <v>19.0</v>
      </c>
      <c r="AL54" s="150">
        <v>19.0</v>
      </c>
      <c r="AM54" s="177">
        <f t="shared" ref="AM54:AM55" si="82">AL54-AJ54</f>
        <v>0</v>
      </c>
      <c r="AN54" s="178">
        <f t="shared" ref="AN54:AN55" si="83">AL54-AK54</f>
        <v>0</v>
      </c>
      <c r="AO54" s="7"/>
      <c r="AP54" s="2"/>
      <c r="AQ54" s="2"/>
      <c r="AR54" s="2"/>
      <c r="AS54" s="2"/>
      <c r="AT54" s="2"/>
      <c r="AU54" s="2"/>
    </row>
    <row r="55"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179"/>
      <c r="AJ55" s="180">
        <f t="shared" ref="AJ55:AL55" si="81">SUM(AJ42:AJ54)</f>
        <v>170</v>
      </c>
      <c r="AK55" s="180">
        <f t="shared" si="81"/>
        <v>215</v>
      </c>
      <c r="AL55" s="180">
        <f t="shared" si="81"/>
        <v>196</v>
      </c>
      <c r="AM55" s="181">
        <f t="shared" si="82"/>
        <v>26</v>
      </c>
      <c r="AN55" s="182">
        <f t="shared" si="83"/>
        <v>-19</v>
      </c>
      <c r="AO55" s="7"/>
      <c r="AP55" s="2"/>
      <c r="AQ55" s="2"/>
      <c r="AR55" s="2"/>
      <c r="AS55" s="2"/>
      <c r="AT55" s="2"/>
      <c r="AU55" s="2"/>
    </row>
    <row r="5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7"/>
      <c r="AO56" s="7"/>
      <c r="AP56" s="2"/>
      <c r="AQ56" s="2"/>
      <c r="AR56" s="2"/>
      <c r="AS56" s="2"/>
      <c r="AT56" s="2"/>
      <c r="AU56" s="2"/>
    </row>
    <row r="57"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7"/>
      <c r="AO57" s="7"/>
      <c r="AP57" s="2"/>
      <c r="AQ57" s="2"/>
      <c r="AR57" s="2"/>
      <c r="AS57" s="2"/>
      <c r="AT57" s="2"/>
      <c r="AU57" s="2"/>
    </row>
    <row r="58"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7"/>
      <c r="AO58" s="7"/>
      <c r="AP58" s="2"/>
      <c r="AQ58" s="2"/>
      <c r="AR58" s="2"/>
      <c r="AS58" s="2"/>
      <c r="AT58" s="2"/>
      <c r="AU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7"/>
      <c r="AO59" s="7"/>
      <c r="AP59" s="2"/>
      <c r="AQ59" s="2"/>
      <c r="AR59" s="2"/>
      <c r="AS59" s="2"/>
      <c r="AT59" s="2"/>
      <c r="AU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7"/>
      <c r="AO60" s="7"/>
      <c r="AP60" s="2"/>
      <c r="AQ60" s="2"/>
      <c r="AR60" s="2"/>
      <c r="AS60" s="2"/>
      <c r="AT60" s="2"/>
      <c r="AU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7"/>
      <c r="AO61" s="7"/>
      <c r="AP61" s="2"/>
      <c r="AQ61" s="2"/>
      <c r="AR61" s="2"/>
      <c r="AS61" s="2"/>
      <c r="AT61" s="2"/>
      <c r="AU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7"/>
      <c r="AO62" s="7"/>
      <c r="AP62" s="2"/>
      <c r="AQ62" s="2"/>
      <c r="AR62" s="2"/>
      <c r="AS62" s="2"/>
      <c r="AT62" s="2"/>
      <c r="AU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7"/>
      <c r="AO63" s="7"/>
      <c r="AP63" s="2"/>
      <c r="AQ63" s="2"/>
      <c r="AR63" s="2"/>
      <c r="AS63" s="2"/>
      <c r="AT63" s="2"/>
      <c r="AU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7"/>
      <c r="AO64" s="7"/>
      <c r="AP64" s="2"/>
      <c r="AQ64" s="2"/>
      <c r="AR64" s="2"/>
      <c r="AS64" s="2"/>
      <c r="AT64" s="2"/>
      <c r="AU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7"/>
      <c r="AO65" s="7"/>
      <c r="AP65" s="2"/>
      <c r="AQ65" s="2"/>
      <c r="AR65" s="2"/>
      <c r="AS65" s="2"/>
      <c r="AT65" s="2"/>
      <c r="AU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7"/>
      <c r="AO66" s="7"/>
      <c r="AP66" s="2"/>
      <c r="AQ66" s="2"/>
      <c r="AR66" s="2"/>
      <c r="AS66" s="2"/>
      <c r="AT66" s="2"/>
      <c r="AU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7"/>
      <c r="AO67" s="7"/>
      <c r="AP67" s="2"/>
      <c r="AQ67" s="2"/>
      <c r="AR67" s="2"/>
      <c r="AS67" s="2"/>
      <c r="AT67" s="2"/>
      <c r="AU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7"/>
      <c r="AO68" s="7"/>
      <c r="AP68" s="2"/>
      <c r="AQ68" s="2"/>
      <c r="AR68" s="2"/>
      <c r="AS68" s="2"/>
      <c r="AT68" s="2"/>
      <c r="AU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7"/>
      <c r="AO69" s="7"/>
      <c r="AP69" s="2"/>
      <c r="AQ69" s="2"/>
      <c r="AR69" s="2"/>
      <c r="AS69" s="2"/>
      <c r="AT69" s="2"/>
      <c r="AU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7"/>
      <c r="AO70" s="7"/>
      <c r="AP70" s="2"/>
      <c r="AQ70" s="2"/>
      <c r="AR70" s="2"/>
      <c r="AS70" s="2"/>
      <c r="AT70" s="2"/>
      <c r="AU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7"/>
      <c r="AO71" s="7"/>
      <c r="AP71" s="2"/>
      <c r="AQ71" s="2"/>
      <c r="AR71" s="2"/>
      <c r="AS71" s="2"/>
      <c r="AT71" s="2"/>
      <c r="AU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7"/>
      <c r="AO72" s="7"/>
      <c r="AP72" s="2"/>
      <c r="AQ72" s="2"/>
      <c r="AR72" s="2"/>
      <c r="AS72" s="2"/>
      <c r="AT72" s="2"/>
      <c r="AU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7"/>
      <c r="AO73" s="7"/>
      <c r="AP73" s="2"/>
      <c r="AQ73" s="2"/>
      <c r="AR73" s="2"/>
      <c r="AS73" s="2"/>
      <c r="AT73" s="2"/>
      <c r="AU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7"/>
      <c r="AO74" s="7"/>
      <c r="AP74" s="2"/>
      <c r="AQ74" s="2"/>
      <c r="AR74" s="2"/>
      <c r="AS74" s="2"/>
      <c r="AT74" s="2"/>
      <c r="AU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7"/>
      <c r="AO75" s="7"/>
      <c r="AP75" s="2"/>
      <c r="AQ75" s="2"/>
      <c r="AR75" s="2"/>
      <c r="AS75" s="2"/>
      <c r="AT75" s="2"/>
      <c r="AU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7"/>
      <c r="AO76" s="7"/>
      <c r="AP76" s="2"/>
      <c r="AQ76" s="2"/>
      <c r="AR76" s="2"/>
      <c r="AS76" s="2"/>
      <c r="AT76" s="2"/>
      <c r="AU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7"/>
      <c r="AO77" s="7"/>
      <c r="AP77" s="2"/>
      <c r="AQ77" s="2"/>
      <c r="AR77" s="2"/>
      <c r="AS77" s="2"/>
      <c r="AT77" s="2"/>
      <c r="AU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7"/>
      <c r="AO78" s="7"/>
      <c r="AP78" s="2"/>
      <c r="AQ78" s="2"/>
      <c r="AR78" s="2"/>
      <c r="AS78" s="2"/>
      <c r="AT78" s="2"/>
      <c r="AU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7"/>
      <c r="AO79" s="7"/>
      <c r="AP79" s="2"/>
      <c r="AQ79" s="2"/>
      <c r="AR79" s="2"/>
      <c r="AS79" s="2"/>
      <c r="AT79" s="2"/>
      <c r="AU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7"/>
      <c r="AO80" s="7"/>
      <c r="AP80" s="2"/>
      <c r="AQ80" s="2"/>
      <c r="AR80" s="2"/>
      <c r="AS80" s="2"/>
      <c r="AT80" s="2"/>
      <c r="AU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7"/>
      <c r="AO81" s="7"/>
      <c r="AP81" s="2"/>
      <c r="AQ81" s="2"/>
      <c r="AR81" s="2"/>
      <c r="AS81" s="2"/>
      <c r="AT81" s="2"/>
      <c r="AU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7"/>
      <c r="AO82" s="7"/>
      <c r="AP82" s="2"/>
      <c r="AQ82" s="2"/>
      <c r="AR82" s="2"/>
      <c r="AS82" s="2"/>
      <c r="AT82" s="2"/>
      <c r="AU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7"/>
      <c r="AO83" s="7"/>
      <c r="AP83" s="2"/>
      <c r="AQ83" s="2"/>
      <c r="AR83" s="2"/>
      <c r="AS83" s="2"/>
      <c r="AT83" s="2"/>
      <c r="AU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7"/>
      <c r="AO84" s="7"/>
      <c r="AP84" s="2"/>
      <c r="AQ84" s="2"/>
      <c r="AR84" s="2"/>
      <c r="AS84" s="2"/>
      <c r="AT84" s="2"/>
      <c r="AU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7"/>
      <c r="AO85" s="7"/>
      <c r="AP85" s="2"/>
      <c r="AQ85" s="2"/>
      <c r="AR85" s="2"/>
      <c r="AS85" s="2"/>
      <c r="AT85" s="2"/>
      <c r="AU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7"/>
      <c r="AO86" s="7"/>
      <c r="AP86" s="2"/>
      <c r="AQ86" s="2"/>
      <c r="AR86" s="2"/>
      <c r="AS86" s="2"/>
      <c r="AT86" s="2"/>
      <c r="AU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7"/>
      <c r="AO87" s="7"/>
      <c r="AP87" s="2"/>
      <c r="AQ87" s="2"/>
      <c r="AR87" s="2"/>
      <c r="AS87" s="2"/>
      <c r="AT87" s="2"/>
      <c r="AU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7"/>
      <c r="AO88" s="7"/>
      <c r="AP88" s="2"/>
      <c r="AQ88" s="2"/>
      <c r="AR88" s="2"/>
      <c r="AS88" s="2"/>
      <c r="AT88" s="2"/>
      <c r="AU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7"/>
      <c r="AO89" s="7"/>
      <c r="AP89" s="2"/>
      <c r="AQ89" s="2"/>
      <c r="AR89" s="2"/>
      <c r="AS89" s="2"/>
      <c r="AT89" s="2"/>
      <c r="AU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7"/>
      <c r="AO90" s="7"/>
      <c r="AP90" s="2"/>
      <c r="AQ90" s="2"/>
      <c r="AR90" s="2"/>
      <c r="AS90" s="2"/>
      <c r="AT90" s="2"/>
      <c r="AU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7"/>
      <c r="AO91" s="7"/>
      <c r="AP91" s="2"/>
      <c r="AQ91" s="2"/>
      <c r="AR91" s="2"/>
      <c r="AS91" s="2"/>
      <c r="AT91" s="2"/>
      <c r="AU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7"/>
      <c r="AO92" s="7"/>
      <c r="AP92" s="2"/>
      <c r="AQ92" s="2"/>
      <c r="AR92" s="2"/>
      <c r="AS92" s="2"/>
      <c r="AT92" s="2"/>
      <c r="AU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7"/>
      <c r="AO93" s="7"/>
      <c r="AP93" s="2"/>
      <c r="AQ93" s="2"/>
      <c r="AR93" s="2"/>
      <c r="AS93" s="2"/>
      <c r="AT93" s="2"/>
      <c r="AU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7"/>
      <c r="AO94" s="7"/>
      <c r="AP94" s="2"/>
      <c r="AQ94" s="2"/>
      <c r="AR94" s="2"/>
      <c r="AS94" s="2"/>
      <c r="AT94" s="2"/>
      <c r="AU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7"/>
      <c r="AO95" s="7"/>
      <c r="AP95" s="2"/>
      <c r="AQ95" s="2"/>
      <c r="AR95" s="2"/>
      <c r="AS95" s="2"/>
      <c r="AT95" s="2"/>
      <c r="AU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7"/>
      <c r="AO96" s="7"/>
      <c r="AP96" s="2"/>
      <c r="AQ96" s="2"/>
      <c r="AR96" s="2"/>
      <c r="AS96" s="2"/>
      <c r="AT96" s="2"/>
      <c r="AU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7"/>
      <c r="AO97" s="7"/>
      <c r="AP97" s="2"/>
      <c r="AQ97" s="2"/>
      <c r="AR97" s="2"/>
      <c r="AS97" s="2"/>
      <c r="AT97" s="2"/>
      <c r="AU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7"/>
      <c r="AO98" s="7"/>
      <c r="AP98" s="2"/>
      <c r="AQ98" s="2"/>
      <c r="AR98" s="2"/>
      <c r="AS98" s="2"/>
      <c r="AT98" s="2"/>
      <c r="AU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7"/>
      <c r="AO99" s="7"/>
      <c r="AP99" s="2"/>
      <c r="AQ99" s="2"/>
      <c r="AR99" s="2"/>
      <c r="AS99" s="2"/>
      <c r="AT99" s="2"/>
      <c r="AU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7"/>
      <c r="AO100" s="7"/>
      <c r="AP100" s="2"/>
      <c r="AQ100" s="2"/>
      <c r="AR100" s="2"/>
      <c r="AS100" s="2"/>
      <c r="AT100" s="2"/>
      <c r="AU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7"/>
      <c r="AO101" s="7"/>
      <c r="AP101" s="2"/>
      <c r="AQ101" s="2"/>
      <c r="AR101" s="2"/>
      <c r="AS101" s="2"/>
      <c r="AT101" s="2"/>
      <c r="AU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7"/>
      <c r="AO102" s="7"/>
      <c r="AP102" s="2"/>
      <c r="AQ102" s="2"/>
      <c r="AR102" s="2"/>
      <c r="AS102" s="2"/>
      <c r="AT102" s="2"/>
      <c r="AU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7"/>
      <c r="AO103" s="7"/>
      <c r="AP103" s="2"/>
      <c r="AQ103" s="2"/>
      <c r="AR103" s="2"/>
      <c r="AS103" s="2"/>
      <c r="AT103" s="2"/>
      <c r="AU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7"/>
      <c r="AO104" s="7"/>
      <c r="AP104" s="2"/>
      <c r="AQ104" s="2"/>
      <c r="AR104" s="2"/>
      <c r="AS104" s="2"/>
      <c r="AT104" s="2"/>
      <c r="AU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7"/>
      <c r="AO105" s="7"/>
      <c r="AP105" s="2"/>
      <c r="AQ105" s="2"/>
      <c r="AR105" s="2"/>
      <c r="AS105" s="2"/>
      <c r="AT105" s="2"/>
      <c r="AU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7"/>
      <c r="AO106" s="7"/>
      <c r="AP106" s="2"/>
      <c r="AQ106" s="2"/>
      <c r="AR106" s="2"/>
      <c r="AS106" s="2"/>
      <c r="AT106" s="2"/>
      <c r="AU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7"/>
      <c r="AO107" s="7"/>
      <c r="AP107" s="2"/>
      <c r="AQ107" s="2"/>
      <c r="AR107" s="2"/>
      <c r="AS107" s="2"/>
      <c r="AT107" s="2"/>
      <c r="AU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7"/>
      <c r="AO108" s="7"/>
      <c r="AP108" s="2"/>
      <c r="AQ108" s="2"/>
      <c r="AR108" s="2"/>
      <c r="AS108" s="2"/>
      <c r="AT108" s="2"/>
      <c r="AU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7"/>
      <c r="AO109" s="7"/>
      <c r="AP109" s="2"/>
      <c r="AQ109" s="2"/>
      <c r="AR109" s="2"/>
      <c r="AS109" s="2"/>
      <c r="AT109" s="2"/>
      <c r="AU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7"/>
      <c r="AO110" s="7"/>
      <c r="AP110" s="2"/>
      <c r="AQ110" s="2"/>
      <c r="AR110" s="2"/>
      <c r="AS110" s="2"/>
      <c r="AT110" s="2"/>
      <c r="AU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7"/>
      <c r="AO111" s="7"/>
      <c r="AP111" s="2"/>
      <c r="AQ111" s="2"/>
      <c r="AR111" s="2"/>
      <c r="AS111" s="2"/>
      <c r="AT111" s="2"/>
      <c r="AU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7"/>
      <c r="AO112" s="7"/>
      <c r="AP112" s="2"/>
      <c r="AQ112" s="2"/>
      <c r="AR112" s="2"/>
      <c r="AS112" s="2"/>
      <c r="AT112" s="2"/>
      <c r="AU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7"/>
      <c r="AO113" s="7"/>
      <c r="AP113" s="2"/>
      <c r="AQ113" s="2"/>
      <c r="AR113" s="2"/>
      <c r="AS113" s="2"/>
      <c r="AT113" s="2"/>
      <c r="AU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7"/>
      <c r="AO114" s="7"/>
      <c r="AP114" s="2"/>
      <c r="AQ114" s="2"/>
      <c r="AR114" s="2"/>
      <c r="AS114" s="2"/>
      <c r="AT114" s="2"/>
      <c r="AU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7"/>
      <c r="AO115" s="7"/>
      <c r="AP115" s="2"/>
      <c r="AQ115" s="2"/>
      <c r="AR115" s="2"/>
      <c r="AS115" s="2"/>
      <c r="AT115" s="2"/>
      <c r="AU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7"/>
      <c r="AO116" s="7"/>
      <c r="AP116" s="2"/>
      <c r="AQ116" s="2"/>
      <c r="AR116" s="2"/>
      <c r="AS116" s="2"/>
      <c r="AT116" s="2"/>
      <c r="AU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7"/>
      <c r="AO117" s="7"/>
      <c r="AP117" s="2"/>
      <c r="AQ117" s="2"/>
      <c r="AR117" s="2"/>
      <c r="AS117" s="2"/>
      <c r="AT117" s="2"/>
      <c r="AU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7"/>
      <c r="AO118" s="7"/>
      <c r="AP118" s="2"/>
      <c r="AQ118" s="2"/>
      <c r="AR118" s="2"/>
      <c r="AS118" s="2"/>
      <c r="AT118" s="2"/>
      <c r="AU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7"/>
      <c r="AO119" s="7"/>
      <c r="AP119" s="2"/>
      <c r="AQ119" s="2"/>
      <c r="AR119" s="2"/>
      <c r="AS119" s="2"/>
      <c r="AT119" s="2"/>
      <c r="AU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7"/>
      <c r="AO120" s="7"/>
      <c r="AP120" s="2"/>
      <c r="AQ120" s="2"/>
      <c r="AR120" s="2"/>
      <c r="AS120" s="2"/>
      <c r="AT120" s="2"/>
      <c r="AU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7"/>
      <c r="AO121" s="7"/>
      <c r="AP121" s="2"/>
      <c r="AQ121" s="2"/>
      <c r="AR121" s="2"/>
      <c r="AS121" s="2"/>
      <c r="AT121" s="2"/>
      <c r="AU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7"/>
      <c r="AO122" s="7"/>
      <c r="AP122" s="2"/>
      <c r="AQ122" s="2"/>
      <c r="AR122" s="2"/>
      <c r="AS122" s="2"/>
      <c r="AT122" s="2"/>
      <c r="AU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7"/>
      <c r="AO123" s="7"/>
      <c r="AP123" s="2"/>
      <c r="AQ123" s="2"/>
      <c r="AR123" s="2"/>
      <c r="AS123" s="2"/>
      <c r="AT123" s="2"/>
      <c r="AU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7"/>
      <c r="AO124" s="7"/>
      <c r="AP124" s="2"/>
      <c r="AQ124" s="2"/>
      <c r="AR124" s="2"/>
      <c r="AS124" s="2"/>
      <c r="AT124" s="2"/>
      <c r="AU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7"/>
      <c r="AO125" s="7"/>
      <c r="AP125" s="2"/>
      <c r="AQ125" s="2"/>
      <c r="AR125" s="2"/>
      <c r="AS125" s="2"/>
      <c r="AT125" s="2"/>
      <c r="AU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7"/>
      <c r="AO126" s="7"/>
      <c r="AP126" s="2"/>
      <c r="AQ126" s="2"/>
      <c r="AR126" s="2"/>
      <c r="AS126" s="2"/>
      <c r="AT126" s="2"/>
      <c r="AU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7"/>
      <c r="AO127" s="7"/>
      <c r="AP127" s="2"/>
      <c r="AQ127" s="2"/>
      <c r="AR127" s="2"/>
      <c r="AS127" s="2"/>
      <c r="AT127" s="2"/>
      <c r="AU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7"/>
      <c r="AO128" s="7"/>
      <c r="AP128" s="2"/>
      <c r="AQ128" s="2"/>
      <c r="AR128" s="2"/>
      <c r="AS128" s="2"/>
      <c r="AT128" s="2"/>
      <c r="AU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7"/>
      <c r="AO129" s="7"/>
      <c r="AP129" s="2"/>
      <c r="AQ129" s="2"/>
      <c r="AR129" s="2"/>
      <c r="AS129" s="2"/>
      <c r="AT129" s="2"/>
      <c r="AU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7"/>
      <c r="AO130" s="7"/>
      <c r="AP130" s="2"/>
      <c r="AQ130" s="2"/>
      <c r="AR130" s="2"/>
      <c r="AS130" s="2"/>
      <c r="AT130" s="2"/>
      <c r="AU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7"/>
      <c r="AO131" s="7"/>
      <c r="AP131" s="2"/>
      <c r="AQ131" s="2"/>
      <c r="AR131" s="2"/>
      <c r="AS131" s="2"/>
      <c r="AT131" s="2"/>
      <c r="AU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7"/>
      <c r="AO132" s="7"/>
      <c r="AP132" s="2"/>
      <c r="AQ132" s="2"/>
      <c r="AR132" s="2"/>
      <c r="AS132" s="2"/>
      <c r="AT132" s="2"/>
      <c r="AU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7"/>
      <c r="AO133" s="7"/>
      <c r="AP133" s="2"/>
      <c r="AQ133" s="2"/>
      <c r="AR133" s="2"/>
      <c r="AS133" s="2"/>
      <c r="AT133" s="2"/>
      <c r="AU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7"/>
      <c r="AO134" s="7"/>
      <c r="AP134" s="2"/>
      <c r="AQ134" s="2"/>
      <c r="AR134" s="2"/>
      <c r="AS134" s="2"/>
      <c r="AT134" s="2"/>
      <c r="AU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7"/>
      <c r="AO135" s="7"/>
      <c r="AP135" s="2"/>
      <c r="AQ135" s="2"/>
      <c r="AR135" s="2"/>
      <c r="AS135" s="2"/>
      <c r="AT135" s="2"/>
      <c r="AU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7"/>
      <c r="AO136" s="7"/>
      <c r="AP136" s="2"/>
      <c r="AQ136" s="2"/>
      <c r="AR136" s="2"/>
      <c r="AS136" s="2"/>
      <c r="AT136" s="2"/>
      <c r="AU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7"/>
      <c r="AO137" s="7"/>
      <c r="AP137" s="2"/>
      <c r="AQ137" s="2"/>
      <c r="AR137" s="2"/>
      <c r="AS137" s="2"/>
      <c r="AT137" s="2"/>
      <c r="AU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7"/>
      <c r="AO138" s="7"/>
      <c r="AP138" s="2"/>
      <c r="AQ138" s="2"/>
      <c r="AR138" s="2"/>
      <c r="AS138" s="2"/>
      <c r="AT138" s="2"/>
      <c r="AU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7"/>
      <c r="AO139" s="7"/>
      <c r="AP139" s="2"/>
      <c r="AQ139" s="2"/>
      <c r="AR139" s="2"/>
      <c r="AS139" s="2"/>
      <c r="AT139" s="2"/>
      <c r="AU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7"/>
      <c r="AO140" s="7"/>
      <c r="AP140" s="2"/>
      <c r="AQ140" s="2"/>
      <c r="AR140" s="2"/>
      <c r="AS140" s="2"/>
      <c r="AT140" s="2"/>
      <c r="AU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7"/>
      <c r="AO141" s="7"/>
      <c r="AP141" s="2"/>
      <c r="AQ141" s="2"/>
      <c r="AR141" s="2"/>
      <c r="AS141" s="2"/>
      <c r="AT141" s="2"/>
      <c r="AU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7"/>
      <c r="AO142" s="7"/>
      <c r="AP142" s="2"/>
      <c r="AQ142" s="2"/>
      <c r="AR142" s="2"/>
      <c r="AS142" s="2"/>
      <c r="AT142" s="2"/>
      <c r="AU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7"/>
      <c r="AO143" s="7"/>
      <c r="AP143" s="2"/>
      <c r="AQ143" s="2"/>
      <c r="AR143" s="2"/>
      <c r="AS143" s="2"/>
      <c r="AT143" s="2"/>
      <c r="AU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7"/>
      <c r="AO144" s="7"/>
      <c r="AP144" s="2"/>
      <c r="AQ144" s="2"/>
      <c r="AR144" s="2"/>
      <c r="AS144" s="2"/>
      <c r="AT144" s="2"/>
      <c r="AU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7"/>
      <c r="AO145" s="7"/>
      <c r="AP145" s="2"/>
      <c r="AQ145" s="2"/>
      <c r="AR145" s="2"/>
      <c r="AS145" s="2"/>
      <c r="AT145" s="2"/>
      <c r="AU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7"/>
      <c r="AO146" s="7"/>
      <c r="AP146" s="2"/>
      <c r="AQ146" s="2"/>
      <c r="AR146" s="2"/>
      <c r="AS146" s="2"/>
      <c r="AT146" s="2"/>
      <c r="AU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7"/>
      <c r="AO147" s="7"/>
      <c r="AP147" s="2"/>
      <c r="AQ147" s="2"/>
      <c r="AR147" s="2"/>
      <c r="AS147" s="2"/>
      <c r="AT147" s="2"/>
      <c r="AU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7"/>
      <c r="AO148" s="7"/>
      <c r="AP148" s="2"/>
      <c r="AQ148" s="2"/>
      <c r="AR148" s="2"/>
      <c r="AS148" s="2"/>
      <c r="AT148" s="2"/>
      <c r="AU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7"/>
      <c r="AO149" s="7"/>
      <c r="AP149" s="2"/>
      <c r="AQ149" s="2"/>
      <c r="AR149" s="2"/>
      <c r="AS149" s="2"/>
      <c r="AT149" s="2"/>
      <c r="AU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7"/>
      <c r="AO150" s="7"/>
      <c r="AP150" s="2"/>
      <c r="AQ150" s="2"/>
      <c r="AR150" s="2"/>
      <c r="AS150" s="2"/>
      <c r="AT150" s="2"/>
      <c r="AU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7"/>
      <c r="AO151" s="7"/>
      <c r="AP151" s="2"/>
      <c r="AQ151" s="2"/>
      <c r="AR151" s="2"/>
      <c r="AS151" s="2"/>
      <c r="AT151" s="2"/>
      <c r="AU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7"/>
      <c r="AO152" s="7"/>
      <c r="AP152" s="2"/>
      <c r="AQ152" s="2"/>
      <c r="AR152" s="2"/>
      <c r="AS152" s="2"/>
      <c r="AT152" s="2"/>
      <c r="AU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7"/>
      <c r="AO153" s="7"/>
      <c r="AP153" s="2"/>
      <c r="AQ153" s="2"/>
      <c r="AR153" s="2"/>
      <c r="AS153" s="2"/>
      <c r="AT153" s="2"/>
      <c r="AU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7"/>
      <c r="AO154" s="7"/>
      <c r="AP154" s="2"/>
      <c r="AQ154" s="2"/>
      <c r="AR154" s="2"/>
      <c r="AS154" s="2"/>
      <c r="AT154" s="2"/>
      <c r="AU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7"/>
      <c r="AO155" s="7"/>
      <c r="AP155" s="2"/>
      <c r="AQ155" s="2"/>
      <c r="AR155" s="2"/>
      <c r="AS155" s="2"/>
      <c r="AT155" s="2"/>
      <c r="AU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7"/>
      <c r="AO156" s="7"/>
      <c r="AP156" s="2"/>
      <c r="AQ156" s="2"/>
      <c r="AR156" s="2"/>
      <c r="AS156" s="2"/>
      <c r="AT156" s="2"/>
      <c r="AU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7"/>
      <c r="AO157" s="7"/>
      <c r="AP157" s="2"/>
      <c r="AQ157" s="2"/>
      <c r="AR157" s="2"/>
      <c r="AS157" s="2"/>
      <c r="AT157" s="2"/>
      <c r="AU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7"/>
      <c r="AO158" s="7"/>
      <c r="AP158" s="2"/>
      <c r="AQ158" s="2"/>
      <c r="AR158" s="2"/>
      <c r="AS158" s="2"/>
      <c r="AT158" s="2"/>
      <c r="AU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7"/>
      <c r="AO159" s="7"/>
      <c r="AP159" s="2"/>
      <c r="AQ159" s="2"/>
      <c r="AR159" s="2"/>
      <c r="AS159" s="2"/>
      <c r="AT159" s="2"/>
      <c r="AU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7"/>
      <c r="AO160" s="7"/>
      <c r="AP160" s="2"/>
      <c r="AQ160" s="2"/>
      <c r="AR160" s="2"/>
      <c r="AS160" s="2"/>
      <c r="AT160" s="2"/>
      <c r="AU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7"/>
      <c r="AO161" s="7"/>
      <c r="AP161" s="2"/>
      <c r="AQ161" s="2"/>
      <c r="AR161" s="2"/>
      <c r="AS161" s="2"/>
      <c r="AT161" s="2"/>
      <c r="AU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7"/>
      <c r="AO162" s="7"/>
      <c r="AP162" s="2"/>
      <c r="AQ162" s="2"/>
      <c r="AR162" s="2"/>
      <c r="AS162" s="2"/>
      <c r="AT162" s="2"/>
      <c r="AU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7"/>
      <c r="AO163" s="7"/>
      <c r="AP163" s="2"/>
      <c r="AQ163" s="2"/>
      <c r="AR163" s="2"/>
      <c r="AS163" s="2"/>
      <c r="AT163" s="2"/>
      <c r="AU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7"/>
      <c r="AO164" s="7"/>
      <c r="AP164" s="2"/>
      <c r="AQ164" s="2"/>
      <c r="AR164" s="2"/>
      <c r="AS164" s="2"/>
      <c r="AT164" s="2"/>
      <c r="AU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7"/>
      <c r="AO165" s="7"/>
      <c r="AP165" s="2"/>
      <c r="AQ165" s="2"/>
      <c r="AR165" s="2"/>
      <c r="AS165" s="2"/>
      <c r="AT165" s="2"/>
      <c r="AU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7"/>
      <c r="AO166" s="7"/>
      <c r="AP166" s="2"/>
      <c r="AQ166" s="2"/>
      <c r="AR166" s="2"/>
      <c r="AS166" s="2"/>
      <c r="AT166" s="2"/>
      <c r="AU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7"/>
      <c r="AO167" s="7"/>
      <c r="AP167" s="2"/>
      <c r="AQ167" s="2"/>
      <c r="AR167" s="2"/>
      <c r="AS167" s="2"/>
      <c r="AT167" s="2"/>
      <c r="AU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7"/>
      <c r="AO168" s="7"/>
      <c r="AP168" s="2"/>
      <c r="AQ168" s="2"/>
      <c r="AR168" s="2"/>
      <c r="AS168" s="2"/>
      <c r="AT168" s="2"/>
      <c r="AU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7"/>
      <c r="AO169" s="7"/>
      <c r="AP169" s="2"/>
      <c r="AQ169" s="2"/>
      <c r="AR169" s="2"/>
      <c r="AS169" s="2"/>
      <c r="AT169" s="2"/>
      <c r="AU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7"/>
      <c r="AO170" s="7"/>
      <c r="AP170" s="2"/>
      <c r="AQ170" s="2"/>
      <c r="AR170" s="2"/>
      <c r="AS170" s="2"/>
      <c r="AT170" s="2"/>
      <c r="AU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7"/>
      <c r="AO171" s="7"/>
      <c r="AP171" s="2"/>
      <c r="AQ171" s="2"/>
      <c r="AR171" s="2"/>
      <c r="AS171" s="2"/>
      <c r="AT171" s="2"/>
      <c r="AU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7"/>
      <c r="AO172" s="7"/>
      <c r="AP172" s="2"/>
      <c r="AQ172" s="2"/>
      <c r="AR172" s="2"/>
      <c r="AS172" s="2"/>
      <c r="AT172" s="2"/>
      <c r="AU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7"/>
      <c r="AO173" s="7"/>
      <c r="AP173" s="2"/>
      <c r="AQ173" s="2"/>
      <c r="AR173" s="2"/>
      <c r="AS173" s="2"/>
      <c r="AT173" s="2"/>
      <c r="AU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7"/>
      <c r="AO174" s="7"/>
      <c r="AP174" s="2"/>
      <c r="AQ174" s="2"/>
      <c r="AR174" s="2"/>
      <c r="AS174" s="2"/>
      <c r="AT174" s="2"/>
      <c r="AU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7"/>
      <c r="AO175" s="7"/>
      <c r="AP175" s="2"/>
      <c r="AQ175" s="2"/>
      <c r="AR175" s="2"/>
      <c r="AS175" s="2"/>
      <c r="AT175" s="2"/>
      <c r="AU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7"/>
      <c r="AO176" s="7"/>
      <c r="AP176" s="2"/>
      <c r="AQ176" s="2"/>
      <c r="AR176" s="2"/>
      <c r="AS176" s="2"/>
      <c r="AT176" s="2"/>
      <c r="AU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7"/>
      <c r="AO177" s="7"/>
      <c r="AP177" s="2"/>
      <c r="AQ177" s="2"/>
      <c r="AR177" s="2"/>
      <c r="AS177" s="2"/>
      <c r="AT177" s="2"/>
      <c r="AU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7"/>
      <c r="AO178" s="7"/>
      <c r="AP178" s="2"/>
      <c r="AQ178" s="2"/>
      <c r="AR178" s="2"/>
      <c r="AS178" s="2"/>
      <c r="AT178" s="2"/>
      <c r="AU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7"/>
      <c r="AO179" s="7"/>
      <c r="AP179" s="2"/>
      <c r="AQ179" s="2"/>
      <c r="AR179" s="2"/>
      <c r="AS179" s="2"/>
      <c r="AT179" s="2"/>
      <c r="AU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7"/>
      <c r="AO180" s="7"/>
      <c r="AP180" s="2"/>
      <c r="AQ180" s="2"/>
      <c r="AR180" s="2"/>
      <c r="AS180" s="2"/>
      <c r="AT180" s="2"/>
      <c r="AU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7"/>
      <c r="AO181" s="7"/>
      <c r="AP181" s="2"/>
      <c r="AQ181" s="2"/>
      <c r="AR181" s="2"/>
      <c r="AS181" s="2"/>
      <c r="AT181" s="2"/>
      <c r="AU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7"/>
      <c r="AO182" s="7"/>
      <c r="AP182" s="2"/>
      <c r="AQ182" s="2"/>
      <c r="AR182" s="2"/>
      <c r="AS182" s="2"/>
      <c r="AT182" s="2"/>
      <c r="AU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7"/>
      <c r="AO183" s="7"/>
      <c r="AP183" s="2"/>
      <c r="AQ183" s="2"/>
      <c r="AR183" s="2"/>
      <c r="AS183" s="2"/>
      <c r="AT183" s="2"/>
      <c r="AU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7"/>
      <c r="AO184" s="7"/>
      <c r="AP184" s="2"/>
      <c r="AQ184" s="2"/>
      <c r="AR184" s="2"/>
      <c r="AS184" s="2"/>
      <c r="AT184" s="2"/>
      <c r="AU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7"/>
      <c r="AO185" s="7"/>
      <c r="AP185" s="2"/>
      <c r="AQ185" s="2"/>
      <c r="AR185" s="2"/>
      <c r="AS185" s="2"/>
      <c r="AT185" s="2"/>
      <c r="AU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7"/>
      <c r="AO186" s="7"/>
      <c r="AP186" s="2"/>
      <c r="AQ186" s="2"/>
      <c r="AR186" s="2"/>
      <c r="AS186" s="2"/>
      <c r="AT186" s="2"/>
      <c r="AU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7"/>
      <c r="AO187" s="7"/>
      <c r="AP187" s="2"/>
      <c r="AQ187" s="2"/>
      <c r="AR187" s="2"/>
      <c r="AS187" s="2"/>
      <c r="AT187" s="2"/>
      <c r="AU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7"/>
      <c r="AO188" s="7"/>
      <c r="AP188" s="2"/>
      <c r="AQ188" s="2"/>
      <c r="AR188" s="2"/>
      <c r="AS188" s="2"/>
      <c r="AT188" s="2"/>
      <c r="AU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7"/>
      <c r="AO189" s="7"/>
      <c r="AP189" s="2"/>
      <c r="AQ189" s="2"/>
      <c r="AR189" s="2"/>
      <c r="AS189" s="2"/>
      <c r="AT189" s="2"/>
      <c r="AU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7"/>
      <c r="AO190" s="7"/>
      <c r="AP190" s="2"/>
      <c r="AQ190" s="2"/>
      <c r="AR190" s="2"/>
      <c r="AS190" s="2"/>
      <c r="AT190" s="2"/>
      <c r="AU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7"/>
      <c r="AO191" s="7"/>
      <c r="AP191" s="2"/>
      <c r="AQ191" s="2"/>
      <c r="AR191" s="2"/>
      <c r="AS191" s="2"/>
      <c r="AT191" s="2"/>
      <c r="AU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7"/>
      <c r="AO192" s="7"/>
      <c r="AP192" s="2"/>
      <c r="AQ192" s="2"/>
      <c r="AR192" s="2"/>
      <c r="AS192" s="2"/>
      <c r="AT192" s="2"/>
      <c r="AU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7"/>
      <c r="AO193" s="7"/>
      <c r="AP193" s="2"/>
      <c r="AQ193" s="2"/>
      <c r="AR193" s="2"/>
      <c r="AS193" s="2"/>
      <c r="AT193" s="2"/>
      <c r="AU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7"/>
      <c r="AO194" s="7"/>
      <c r="AP194" s="2"/>
      <c r="AQ194" s="2"/>
      <c r="AR194" s="2"/>
      <c r="AS194" s="2"/>
      <c r="AT194" s="2"/>
      <c r="AU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7"/>
      <c r="AO195" s="7"/>
      <c r="AP195" s="2"/>
      <c r="AQ195" s="2"/>
      <c r="AR195" s="2"/>
      <c r="AS195" s="2"/>
      <c r="AT195" s="2"/>
      <c r="AU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7"/>
      <c r="AO196" s="7"/>
      <c r="AP196" s="2"/>
      <c r="AQ196" s="2"/>
      <c r="AR196" s="2"/>
      <c r="AS196" s="2"/>
      <c r="AT196" s="2"/>
      <c r="AU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7"/>
      <c r="AO197" s="7"/>
      <c r="AP197" s="2"/>
      <c r="AQ197" s="2"/>
      <c r="AR197" s="2"/>
      <c r="AS197" s="2"/>
      <c r="AT197" s="2"/>
      <c r="AU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7"/>
      <c r="AO198" s="7"/>
      <c r="AP198" s="2"/>
      <c r="AQ198" s="2"/>
      <c r="AR198" s="2"/>
      <c r="AS198" s="2"/>
      <c r="AT198" s="2"/>
      <c r="AU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7"/>
      <c r="AO199" s="7"/>
      <c r="AP199" s="2"/>
      <c r="AQ199" s="2"/>
      <c r="AR199" s="2"/>
      <c r="AS199" s="2"/>
      <c r="AT199" s="2"/>
      <c r="AU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7"/>
      <c r="AO200" s="7"/>
      <c r="AP200" s="2"/>
      <c r="AQ200" s="2"/>
      <c r="AR200" s="2"/>
      <c r="AS200" s="2"/>
      <c r="AT200" s="2"/>
      <c r="AU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7"/>
      <c r="AO201" s="7"/>
      <c r="AP201" s="2"/>
      <c r="AQ201" s="2"/>
      <c r="AR201" s="2"/>
      <c r="AS201" s="2"/>
      <c r="AT201" s="2"/>
      <c r="AU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7"/>
      <c r="AO202" s="7"/>
      <c r="AP202" s="2"/>
      <c r="AQ202" s="2"/>
      <c r="AR202" s="2"/>
      <c r="AS202" s="2"/>
      <c r="AT202" s="2"/>
      <c r="AU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7"/>
      <c r="AO203" s="7"/>
      <c r="AP203" s="2"/>
      <c r="AQ203" s="2"/>
      <c r="AR203" s="2"/>
      <c r="AS203" s="2"/>
      <c r="AT203" s="2"/>
      <c r="AU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7"/>
      <c r="AO204" s="7"/>
      <c r="AP204" s="2"/>
      <c r="AQ204" s="2"/>
      <c r="AR204" s="2"/>
      <c r="AS204" s="2"/>
      <c r="AT204" s="2"/>
      <c r="AU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7"/>
      <c r="AO205" s="7"/>
      <c r="AP205" s="2"/>
      <c r="AQ205" s="2"/>
      <c r="AR205" s="2"/>
      <c r="AS205" s="2"/>
      <c r="AT205" s="2"/>
      <c r="AU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7"/>
      <c r="AO206" s="7"/>
      <c r="AP206" s="2"/>
      <c r="AQ206" s="2"/>
      <c r="AR206" s="2"/>
      <c r="AS206" s="2"/>
      <c r="AT206" s="2"/>
      <c r="AU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7"/>
      <c r="AO207" s="7"/>
      <c r="AP207" s="2"/>
      <c r="AQ207" s="2"/>
      <c r="AR207" s="2"/>
      <c r="AS207" s="2"/>
      <c r="AT207" s="2"/>
      <c r="AU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7"/>
      <c r="AO208" s="7"/>
      <c r="AP208" s="2"/>
      <c r="AQ208" s="2"/>
      <c r="AR208" s="2"/>
      <c r="AS208" s="2"/>
      <c r="AT208" s="2"/>
      <c r="AU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7"/>
      <c r="AO209" s="7"/>
      <c r="AP209" s="2"/>
      <c r="AQ209" s="2"/>
      <c r="AR209" s="2"/>
      <c r="AS209" s="2"/>
      <c r="AT209" s="2"/>
      <c r="AU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7"/>
      <c r="AO210" s="7"/>
      <c r="AP210" s="2"/>
      <c r="AQ210" s="2"/>
      <c r="AR210" s="2"/>
      <c r="AS210" s="2"/>
      <c r="AT210" s="2"/>
      <c r="AU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7"/>
      <c r="AO211" s="7"/>
      <c r="AP211" s="2"/>
      <c r="AQ211" s="2"/>
      <c r="AR211" s="2"/>
      <c r="AS211" s="2"/>
      <c r="AT211" s="2"/>
      <c r="AU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7"/>
      <c r="AO212" s="7"/>
      <c r="AP212" s="2"/>
      <c r="AQ212" s="2"/>
      <c r="AR212" s="2"/>
      <c r="AS212" s="2"/>
      <c r="AT212" s="2"/>
      <c r="AU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7"/>
      <c r="AO213" s="7"/>
      <c r="AP213" s="2"/>
      <c r="AQ213" s="2"/>
      <c r="AR213" s="2"/>
      <c r="AS213" s="2"/>
      <c r="AT213" s="2"/>
      <c r="AU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7"/>
      <c r="AO214" s="7"/>
      <c r="AP214" s="2"/>
      <c r="AQ214" s="2"/>
      <c r="AR214" s="2"/>
      <c r="AS214" s="2"/>
      <c r="AT214" s="2"/>
      <c r="AU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7"/>
      <c r="AO215" s="7"/>
      <c r="AP215" s="2"/>
      <c r="AQ215" s="2"/>
      <c r="AR215" s="2"/>
      <c r="AS215" s="2"/>
      <c r="AT215" s="2"/>
      <c r="AU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7"/>
      <c r="AO216" s="7"/>
      <c r="AP216" s="2"/>
      <c r="AQ216" s="2"/>
      <c r="AR216" s="2"/>
      <c r="AS216" s="2"/>
      <c r="AT216" s="2"/>
      <c r="AU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7"/>
      <c r="AO217" s="7"/>
      <c r="AP217" s="2"/>
      <c r="AQ217" s="2"/>
      <c r="AR217" s="2"/>
      <c r="AS217" s="2"/>
      <c r="AT217" s="2"/>
      <c r="AU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7"/>
      <c r="AO218" s="7"/>
      <c r="AP218" s="2"/>
      <c r="AQ218" s="2"/>
      <c r="AR218" s="2"/>
      <c r="AS218" s="2"/>
      <c r="AT218" s="2"/>
      <c r="AU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7"/>
      <c r="AO219" s="7"/>
      <c r="AP219" s="2"/>
      <c r="AQ219" s="2"/>
      <c r="AR219" s="2"/>
      <c r="AS219" s="2"/>
      <c r="AT219" s="2"/>
      <c r="AU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7"/>
      <c r="AO220" s="7"/>
      <c r="AP220" s="2"/>
      <c r="AQ220" s="2"/>
      <c r="AR220" s="2"/>
      <c r="AS220" s="2"/>
      <c r="AT220" s="2"/>
      <c r="AU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7"/>
      <c r="AO221" s="7"/>
      <c r="AP221" s="2"/>
      <c r="AQ221" s="2"/>
      <c r="AR221" s="2"/>
      <c r="AS221" s="2"/>
      <c r="AT221" s="2"/>
      <c r="AU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7"/>
      <c r="AO222" s="7"/>
      <c r="AP222" s="2"/>
      <c r="AQ222" s="2"/>
      <c r="AR222" s="2"/>
      <c r="AS222" s="2"/>
      <c r="AT222" s="2"/>
      <c r="AU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7"/>
      <c r="AO223" s="7"/>
      <c r="AP223" s="2"/>
      <c r="AQ223" s="2"/>
      <c r="AR223" s="2"/>
      <c r="AS223" s="2"/>
      <c r="AT223" s="2"/>
      <c r="AU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7"/>
      <c r="AO224" s="7"/>
      <c r="AP224" s="2"/>
      <c r="AQ224" s="2"/>
      <c r="AR224" s="2"/>
      <c r="AS224" s="2"/>
      <c r="AT224" s="2"/>
      <c r="AU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7"/>
      <c r="AO225" s="7"/>
      <c r="AP225" s="2"/>
      <c r="AQ225" s="2"/>
      <c r="AR225" s="2"/>
      <c r="AS225" s="2"/>
      <c r="AT225" s="2"/>
      <c r="AU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7"/>
      <c r="AO226" s="7"/>
      <c r="AP226" s="2"/>
      <c r="AQ226" s="2"/>
      <c r="AR226" s="2"/>
      <c r="AS226" s="2"/>
      <c r="AT226" s="2"/>
      <c r="AU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7"/>
      <c r="AO227" s="7"/>
      <c r="AP227" s="2"/>
      <c r="AQ227" s="2"/>
      <c r="AR227" s="2"/>
      <c r="AS227" s="2"/>
      <c r="AT227" s="2"/>
      <c r="AU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7"/>
      <c r="AO228" s="7"/>
      <c r="AP228" s="2"/>
      <c r="AQ228" s="2"/>
      <c r="AR228" s="2"/>
      <c r="AS228" s="2"/>
      <c r="AT228" s="2"/>
      <c r="AU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7"/>
      <c r="AO229" s="7"/>
      <c r="AP229" s="2"/>
      <c r="AQ229" s="2"/>
      <c r="AR229" s="2"/>
      <c r="AS229" s="2"/>
      <c r="AT229" s="2"/>
      <c r="AU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7"/>
      <c r="AO230" s="7"/>
      <c r="AP230" s="2"/>
      <c r="AQ230" s="2"/>
      <c r="AR230" s="2"/>
      <c r="AS230" s="2"/>
      <c r="AT230" s="2"/>
      <c r="AU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7"/>
      <c r="AO231" s="7"/>
      <c r="AP231" s="2"/>
      <c r="AQ231" s="2"/>
      <c r="AR231" s="2"/>
      <c r="AS231" s="2"/>
      <c r="AT231" s="2"/>
      <c r="AU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7"/>
      <c r="AO232" s="7"/>
      <c r="AP232" s="2"/>
      <c r="AQ232" s="2"/>
      <c r="AR232" s="2"/>
      <c r="AS232" s="2"/>
      <c r="AT232" s="2"/>
      <c r="AU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7"/>
      <c r="AO233" s="7"/>
      <c r="AP233" s="2"/>
      <c r="AQ233" s="2"/>
      <c r="AR233" s="2"/>
      <c r="AS233" s="2"/>
      <c r="AT233" s="2"/>
      <c r="AU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7"/>
      <c r="AO234" s="7"/>
      <c r="AP234" s="2"/>
      <c r="AQ234" s="2"/>
      <c r="AR234" s="2"/>
      <c r="AS234" s="2"/>
      <c r="AT234" s="2"/>
      <c r="AU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7"/>
      <c r="AO235" s="7"/>
      <c r="AP235" s="2"/>
      <c r="AQ235" s="2"/>
      <c r="AR235" s="2"/>
      <c r="AS235" s="2"/>
      <c r="AT235" s="2"/>
      <c r="AU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7"/>
      <c r="AO236" s="7"/>
      <c r="AP236" s="2"/>
      <c r="AQ236" s="2"/>
      <c r="AR236" s="2"/>
      <c r="AS236" s="2"/>
      <c r="AT236" s="2"/>
      <c r="AU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7"/>
      <c r="AO237" s="7"/>
      <c r="AP237" s="2"/>
      <c r="AQ237" s="2"/>
      <c r="AR237" s="2"/>
      <c r="AS237" s="2"/>
      <c r="AT237" s="2"/>
      <c r="AU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7"/>
      <c r="AO238" s="7"/>
      <c r="AP238" s="2"/>
      <c r="AQ238" s="2"/>
      <c r="AR238" s="2"/>
      <c r="AS238" s="2"/>
      <c r="AT238" s="2"/>
      <c r="AU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7"/>
      <c r="AO239" s="7"/>
      <c r="AP239" s="2"/>
      <c r="AQ239" s="2"/>
      <c r="AR239" s="2"/>
      <c r="AS239" s="2"/>
      <c r="AT239" s="2"/>
      <c r="AU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7"/>
      <c r="AO240" s="7"/>
      <c r="AP240" s="2"/>
      <c r="AQ240" s="2"/>
      <c r="AR240" s="2"/>
      <c r="AS240" s="2"/>
      <c r="AT240" s="2"/>
      <c r="AU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7"/>
      <c r="AO241" s="7"/>
      <c r="AP241" s="2"/>
      <c r="AQ241" s="2"/>
      <c r="AR241" s="2"/>
      <c r="AS241" s="2"/>
      <c r="AT241" s="2"/>
      <c r="AU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7"/>
      <c r="AO242" s="7"/>
      <c r="AP242" s="2"/>
      <c r="AQ242" s="2"/>
      <c r="AR242" s="2"/>
      <c r="AS242" s="2"/>
      <c r="AT242" s="2"/>
      <c r="AU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7"/>
      <c r="AO243" s="7"/>
      <c r="AP243" s="2"/>
      <c r="AQ243" s="2"/>
      <c r="AR243" s="2"/>
      <c r="AS243" s="2"/>
      <c r="AT243" s="2"/>
      <c r="AU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7"/>
      <c r="AO244" s="7"/>
      <c r="AP244" s="2"/>
      <c r="AQ244" s="2"/>
      <c r="AR244" s="2"/>
      <c r="AS244" s="2"/>
      <c r="AT244" s="2"/>
      <c r="AU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7"/>
      <c r="AO245" s="7"/>
      <c r="AP245" s="2"/>
      <c r="AQ245" s="2"/>
      <c r="AR245" s="2"/>
      <c r="AS245" s="2"/>
      <c r="AT245" s="2"/>
      <c r="AU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7"/>
      <c r="AO246" s="7"/>
      <c r="AP246" s="2"/>
      <c r="AQ246" s="2"/>
      <c r="AR246" s="2"/>
      <c r="AS246" s="2"/>
      <c r="AT246" s="2"/>
      <c r="AU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7"/>
      <c r="AO247" s="7"/>
      <c r="AP247" s="2"/>
      <c r="AQ247" s="2"/>
      <c r="AR247" s="2"/>
      <c r="AS247" s="2"/>
      <c r="AT247" s="2"/>
      <c r="AU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7"/>
      <c r="AO248" s="7"/>
      <c r="AP248" s="2"/>
      <c r="AQ248" s="2"/>
      <c r="AR248" s="2"/>
      <c r="AS248" s="2"/>
      <c r="AT248" s="2"/>
      <c r="AU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7"/>
      <c r="AO249" s="7"/>
      <c r="AP249" s="2"/>
      <c r="AQ249" s="2"/>
      <c r="AR249" s="2"/>
      <c r="AS249" s="2"/>
      <c r="AT249" s="2"/>
      <c r="AU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7"/>
      <c r="AO250" s="7"/>
      <c r="AP250" s="2"/>
      <c r="AQ250" s="2"/>
      <c r="AR250" s="2"/>
      <c r="AS250" s="2"/>
      <c r="AT250" s="2"/>
      <c r="AU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7"/>
      <c r="AO251" s="7"/>
      <c r="AP251" s="2"/>
      <c r="AQ251" s="2"/>
      <c r="AR251" s="2"/>
      <c r="AS251" s="2"/>
      <c r="AT251" s="2"/>
      <c r="AU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7"/>
      <c r="AO252" s="7"/>
      <c r="AP252" s="2"/>
      <c r="AQ252" s="2"/>
      <c r="AR252" s="2"/>
      <c r="AS252" s="2"/>
      <c r="AT252" s="2"/>
      <c r="AU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7"/>
      <c r="AO253" s="7"/>
      <c r="AP253" s="2"/>
      <c r="AQ253" s="2"/>
      <c r="AR253" s="2"/>
      <c r="AS253" s="2"/>
      <c r="AT253" s="2"/>
      <c r="AU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7"/>
      <c r="AO254" s="7"/>
      <c r="AP254" s="2"/>
      <c r="AQ254" s="2"/>
      <c r="AR254" s="2"/>
      <c r="AS254" s="2"/>
      <c r="AT254" s="2"/>
      <c r="AU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7"/>
      <c r="AO255" s="7"/>
      <c r="AP255" s="2"/>
      <c r="AQ255" s="2"/>
      <c r="AR255" s="2"/>
      <c r="AS255" s="2"/>
      <c r="AT255" s="2"/>
      <c r="AU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7"/>
      <c r="AO256" s="7"/>
      <c r="AP256" s="2"/>
      <c r="AQ256" s="2"/>
      <c r="AR256" s="2"/>
      <c r="AS256" s="2"/>
      <c r="AT256" s="2"/>
      <c r="AU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7"/>
      <c r="AO257" s="7"/>
      <c r="AP257" s="2"/>
      <c r="AQ257" s="2"/>
      <c r="AR257" s="2"/>
      <c r="AS257" s="2"/>
      <c r="AT257" s="2"/>
      <c r="AU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7"/>
      <c r="AO258" s="7"/>
      <c r="AP258" s="2"/>
      <c r="AQ258" s="2"/>
      <c r="AR258" s="2"/>
      <c r="AS258" s="2"/>
      <c r="AT258" s="2"/>
      <c r="AU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7"/>
      <c r="AO259" s="7"/>
      <c r="AP259" s="2"/>
      <c r="AQ259" s="2"/>
      <c r="AR259" s="2"/>
      <c r="AS259" s="2"/>
      <c r="AT259" s="2"/>
      <c r="AU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7"/>
      <c r="AO260" s="7"/>
      <c r="AP260" s="2"/>
      <c r="AQ260" s="2"/>
      <c r="AR260" s="2"/>
      <c r="AS260" s="2"/>
      <c r="AT260" s="2"/>
      <c r="AU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7"/>
      <c r="AO261" s="7"/>
      <c r="AP261" s="2"/>
      <c r="AQ261" s="2"/>
      <c r="AR261" s="2"/>
      <c r="AS261" s="2"/>
      <c r="AT261" s="2"/>
      <c r="AU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7"/>
      <c r="AO262" s="7"/>
      <c r="AP262" s="2"/>
      <c r="AQ262" s="2"/>
      <c r="AR262" s="2"/>
      <c r="AS262" s="2"/>
      <c r="AT262" s="2"/>
      <c r="AU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7"/>
      <c r="AO263" s="7"/>
      <c r="AP263" s="2"/>
      <c r="AQ263" s="2"/>
      <c r="AR263" s="2"/>
      <c r="AS263" s="2"/>
      <c r="AT263" s="2"/>
      <c r="AU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7"/>
      <c r="AO264" s="7"/>
      <c r="AP264" s="2"/>
      <c r="AQ264" s="2"/>
      <c r="AR264" s="2"/>
      <c r="AS264" s="2"/>
      <c r="AT264" s="2"/>
      <c r="AU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7"/>
      <c r="AO265" s="7"/>
      <c r="AP265" s="2"/>
      <c r="AQ265" s="2"/>
      <c r="AR265" s="2"/>
      <c r="AS265" s="2"/>
      <c r="AT265" s="2"/>
      <c r="AU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7"/>
      <c r="AO266" s="7"/>
      <c r="AP266" s="2"/>
      <c r="AQ266" s="2"/>
      <c r="AR266" s="2"/>
      <c r="AS266" s="2"/>
      <c r="AT266" s="2"/>
      <c r="AU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7"/>
      <c r="AO267" s="7"/>
      <c r="AP267" s="2"/>
      <c r="AQ267" s="2"/>
      <c r="AR267" s="2"/>
      <c r="AS267" s="2"/>
      <c r="AT267" s="2"/>
      <c r="AU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7"/>
      <c r="AO268" s="7"/>
      <c r="AP268" s="2"/>
      <c r="AQ268" s="2"/>
      <c r="AR268" s="2"/>
      <c r="AS268" s="2"/>
      <c r="AT268" s="2"/>
      <c r="AU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7"/>
      <c r="AO269" s="7"/>
      <c r="AP269" s="2"/>
      <c r="AQ269" s="2"/>
      <c r="AR269" s="2"/>
      <c r="AS269" s="2"/>
      <c r="AT269" s="2"/>
      <c r="AU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7"/>
      <c r="AO270" s="7"/>
      <c r="AP270" s="2"/>
      <c r="AQ270" s="2"/>
      <c r="AR270" s="2"/>
      <c r="AS270" s="2"/>
      <c r="AT270" s="2"/>
      <c r="AU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7"/>
      <c r="AO271" s="7"/>
      <c r="AP271" s="2"/>
      <c r="AQ271" s="2"/>
      <c r="AR271" s="2"/>
      <c r="AS271" s="2"/>
      <c r="AT271" s="2"/>
      <c r="AU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7"/>
      <c r="AO272" s="7"/>
      <c r="AP272" s="2"/>
      <c r="AQ272" s="2"/>
      <c r="AR272" s="2"/>
      <c r="AS272" s="2"/>
      <c r="AT272" s="2"/>
      <c r="AU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7"/>
      <c r="AO273" s="7"/>
      <c r="AP273" s="2"/>
      <c r="AQ273" s="2"/>
      <c r="AR273" s="2"/>
      <c r="AS273" s="2"/>
      <c r="AT273" s="2"/>
      <c r="AU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7"/>
      <c r="AO274" s="7"/>
      <c r="AP274" s="2"/>
      <c r="AQ274" s="2"/>
      <c r="AR274" s="2"/>
      <c r="AS274" s="2"/>
      <c r="AT274" s="2"/>
      <c r="AU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7"/>
      <c r="AO275" s="7"/>
      <c r="AP275" s="2"/>
      <c r="AQ275" s="2"/>
      <c r="AR275" s="2"/>
      <c r="AS275" s="2"/>
      <c r="AT275" s="2"/>
      <c r="AU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7"/>
      <c r="AO276" s="7"/>
      <c r="AP276" s="2"/>
      <c r="AQ276" s="2"/>
      <c r="AR276" s="2"/>
      <c r="AS276" s="2"/>
      <c r="AT276" s="2"/>
      <c r="AU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7"/>
      <c r="AO277" s="7"/>
      <c r="AP277" s="2"/>
      <c r="AQ277" s="2"/>
      <c r="AR277" s="2"/>
      <c r="AS277" s="2"/>
      <c r="AT277" s="2"/>
      <c r="AU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7"/>
      <c r="AO278" s="7"/>
      <c r="AP278" s="2"/>
      <c r="AQ278" s="2"/>
      <c r="AR278" s="2"/>
      <c r="AS278" s="2"/>
      <c r="AT278" s="2"/>
      <c r="AU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7"/>
      <c r="AO279" s="7"/>
      <c r="AP279" s="2"/>
      <c r="AQ279" s="2"/>
      <c r="AR279" s="2"/>
      <c r="AS279" s="2"/>
      <c r="AT279" s="2"/>
      <c r="AU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7"/>
      <c r="AO280" s="7"/>
      <c r="AP280" s="2"/>
      <c r="AQ280" s="2"/>
      <c r="AR280" s="2"/>
      <c r="AS280" s="2"/>
      <c r="AT280" s="2"/>
      <c r="AU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7"/>
      <c r="AO281" s="7"/>
      <c r="AP281" s="2"/>
      <c r="AQ281" s="2"/>
      <c r="AR281" s="2"/>
      <c r="AS281" s="2"/>
      <c r="AT281" s="2"/>
      <c r="AU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7"/>
      <c r="AO282" s="7"/>
      <c r="AP282" s="2"/>
      <c r="AQ282" s="2"/>
      <c r="AR282" s="2"/>
      <c r="AS282" s="2"/>
      <c r="AT282" s="2"/>
      <c r="AU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7"/>
      <c r="AO283" s="7"/>
      <c r="AP283" s="2"/>
      <c r="AQ283" s="2"/>
      <c r="AR283" s="2"/>
      <c r="AS283" s="2"/>
      <c r="AT283" s="2"/>
      <c r="AU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7"/>
      <c r="AO284" s="7"/>
      <c r="AP284" s="2"/>
      <c r="AQ284" s="2"/>
      <c r="AR284" s="2"/>
      <c r="AS284" s="2"/>
      <c r="AT284" s="2"/>
      <c r="AU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7"/>
      <c r="AO285" s="7"/>
      <c r="AP285" s="2"/>
      <c r="AQ285" s="2"/>
      <c r="AR285" s="2"/>
      <c r="AS285" s="2"/>
      <c r="AT285" s="2"/>
      <c r="AU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7"/>
      <c r="AO286" s="7"/>
      <c r="AP286" s="2"/>
      <c r="AQ286" s="2"/>
      <c r="AR286" s="2"/>
      <c r="AS286" s="2"/>
      <c r="AT286" s="2"/>
      <c r="AU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7"/>
      <c r="AO287" s="7"/>
      <c r="AP287" s="2"/>
      <c r="AQ287" s="2"/>
      <c r="AR287" s="2"/>
      <c r="AS287" s="2"/>
      <c r="AT287" s="2"/>
      <c r="AU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7"/>
      <c r="AO288" s="7"/>
      <c r="AP288" s="2"/>
      <c r="AQ288" s="2"/>
      <c r="AR288" s="2"/>
      <c r="AS288" s="2"/>
      <c r="AT288" s="2"/>
      <c r="AU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7"/>
      <c r="AO289" s="7"/>
      <c r="AP289" s="2"/>
      <c r="AQ289" s="2"/>
      <c r="AR289" s="2"/>
      <c r="AS289" s="2"/>
      <c r="AT289" s="2"/>
      <c r="AU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7"/>
      <c r="AO290" s="7"/>
      <c r="AP290" s="2"/>
      <c r="AQ290" s="2"/>
      <c r="AR290" s="2"/>
      <c r="AS290" s="2"/>
      <c r="AT290" s="2"/>
      <c r="AU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7"/>
      <c r="AO291" s="7"/>
      <c r="AP291" s="2"/>
      <c r="AQ291" s="2"/>
      <c r="AR291" s="2"/>
      <c r="AS291" s="2"/>
      <c r="AT291" s="2"/>
      <c r="AU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7"/>
      <c r="AO292" s="7"/>
      <c r="AP292" s="2"/>
      <c r="AQ292" s="2"/>
      <c r="AR292" s="2"/>
      <c r="AS292" s="2"/>
      <c r="AT292" s="2"/>
      <c r="AU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7"/>
      <c r="AO293" s="7"/>
      <c r="AP293" s="2"/>
      <c r="AQ293" s="2"/>
      <c r="AR293" s="2"/>
      <c r="AS293" s="2"/>
      <c r="AT293" s="2"/>
      <c r="AU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7"/>
      <c r="AO294" s="7"/>
      <c r="AP294" s="2"/>
      <c r="AQ294" s="2"/>
      <c r="AR294" s="2"/>
      <c r="AS294" s="2"/>
      <c r="AT294" s="2"/>
      <c r="AU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7"/>
      <c r="AO295" s="7"/>
      <c r="AP295" s="2"/>
      <c r="AQ295" s="2"/>
      <c r="AR295" s="2"/>
      <c r="AS295" s="2"/>
      <c r="AT295" s="2"/>
      <c r="AU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7"/>
      <c r="AO296" s="7"/>
      <c r="AP296" s="2"/>
      <c r="AQ296" s="2"/>
      <c r="AR296" s="2"/>
      <c r="AS296" s="2"/>
      <c r="AT296" s="2"/>
      <c r="AU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7"/>
      <c r="AO297" s="7"/>
      <c r="AP297" s="2"/>
      <c r="AQ297" s="2"/>
      <c r="AR297" s="2"/>
      <c r="AS297" s="2"/>
      <c r="AT297" s="2"/>
      <c r="AU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7"/>
      <c r="AO298" s="7"/>
      <c r="AP298" s="2"/>
      <c r="AQ298" s="2"/>
      <c r="AR298" s="2"/>
      <c r="AS298" s="2"/>
      <c r="AT298" s="2"/>
      <c r="AU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7"/>
      <c r="AO299" s="7"/>
      <c r="AP299" s="2"/>
      <c r="AQ299" s="2"/>
      <c r="AR299" s="2"/>
      <c r="AS299" s="2"/>
      <c r="AT299" s="2"/>
      <c r="AU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7"/>
      <c r="AO300" s="7"/>
      <c r="AP300" s="2"/>
      <c r="AQ300" s="2"/>
      <c r="AR300" s="2"/>
      <c r="AS300" s="2"/>
      <c r="AT300" s="2"/>
      <c r="AU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7"/>
      <c r="AO301" s="7"/>
      <c r="AP301" s="2"/>
      <c r="AQ301" s="2"/>
      <c r="AR301" s="2"/>
      <c r="AS301" s="2"/>
      <c r="AT301" s="2"/>
      <c r="AU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7"/>
      <c r="AO302" s="7"/>
      <c r="AP302" s="2"/>
      <c r="AQ302" s="2"/>
      <c r="AR302" s="2"/>
      <c r="AS302" s="2"/>
      <c r="AT302" s="2"/>
      <c r="AU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7"/>
      <c r="AO303" s="7"/>
      <c r="AP303" s="2"/>
      <c r="AQ303" s="2"/>
      <c r="AR303" s="2"/>
      <c r="AS303" s="2"/>
      <c r="AT303" s="2"/>
      <c r="AU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7"/>
      <c r="AO304" s="7"/>
      <c r="AP304" s="2"/>
      <c r="AQ304" s="2"/>
      <c r="AR304" s="2"/>
      <c r="AS304" s="2"/>
      <c r="AT304" s="2"/>
      <c r="AU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7"/>
      <c r="AO305" s="7"/>
      <c r="AP305" s="2"/>
      <c r="AQ305" s="2"/>
      <c r="AR305" s="2"/>
      <c r="AS305" s="2"/>
      <c r="AT305" s="2"/>
      <c r="AU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7"/>
      <c r="AO306" s="7"/>
      <c r="AP306" s="2"/>
      <c r="AQ306" s="2"/>
      <c r="AR306" s="2"/>
      <c r="AS306" s="2"/>
      <c r="AT306" s="2"/>
      <c r="AU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7"/>
      <c r="AO307" s="7"/>
      <c r="AP307" s="2"/>
      <c r="AQ307" s="2"/>
      <c r="AR307" s="2"/>
      <c r="AS307" s="2"/>
      <c r="AT307" s="2"/>
      <c r="AU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7"/>
      <c r="AO308" s="7"/>
      <c r="AP308" s="2"/>
      <c r="AQ308" s="2"/>
      <c r="AR308" s="2"/>
      <c r="AS308" s="2"/>
      <c r="AT308" s="2"/>
      <c r="AU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7"/>
      <c r="AO309" s="7"/>
      <c r="AP309" s="2"/>
      <c r="AQ309" s="2"/>
      <c r="AR309" s="2"/>
      <c r="AS309" s="2"/>
      <c r="AT309" s="2"/>
      <c r="AU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7"/>
      <c r="AO310" s="7"/>
      <c r="AP310" s="2"/>
      <c r="AQ310" s="2"/>
      <c r="AR310" s="2"/>
      <c r="AS310" s="2"/>
      <c r="AT310" s="2"/>
      <c r="AU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7"/>
      <c r="AO311" s="7"/>
      <c r="AP311" s="2"/>
      <c r="AQ311" s="2"/>
      <c r="AR311" s="2"/>
      <c r="AS311" s="2"/>
      <c r="AT311" s="2"/>
      <c r="AU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7"/>
      <c r="AO312" s="7"/>
      <c r="AP312" s="2"/>
      <c r="AQ312" s="2"/>
      <c r="AR312" s="2"/>
      <c r="AS312" s="2"/>
      <c r="AT312" s="2"/>
      <c r="AU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7"/>
      <c r="AO313" s="7"/>
      <c r="AP313" s="2"/>
      <c r="AQ313" s="2"/>
      <c r="AR313" s="2"/>
      <c r="AS313" s="2"/>
      <c r="AT313" s="2"/>
      <c r="AU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7"/>
      <c r="AO314" s="7"/>
      <c r="AP314" s="2"/>
      <c r="AQ314" s="2"/>
      <c r="AR314" s="2"/>
      <c r="AS314" s="2"/>
      <c r="AT314" s="2"/>
      <c r="AU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7"/>
      <c r="AO315" s="7"/>
      <c r="AP315" s="2"/>
      <c r="AQ315" s="2"/>
      <c r="AR315" s="2"/>
      <c r="AS315" s="2"/>
      <c r="AT315" s="2"/>
      <c r="AU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7"/>
      <c r="AO316" s="7"/>
      <c r="AP316" s="2"/>
      <c r="AQ316" s="2"/>
      <c r="AR316" s="2"/>
      <c r="AS316" s="2"/>
      <c r="AT316" s="2"/>
      <c r="AU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7"/>
      <c r="AO317" s="7"/>
      <c r="AP317" s="2"/>
      <c r="AQ317" s="2"/>
      <c r="AR317" s="2"/>
      <c r="AS317" s="2"/>
      <c r="AT317" s="2"/>
      <c r="AU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7"/>
      <c r="AO318" s="7"/>
      <c r="AP318" s="2"/>
      <c r="AQ318" s="2"/>
      <c r="AR318" s="2"/>
      <c r="AS318" s="2"/>
      <c r="AT318" s="2"/>
      <c r="AU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7"/>
      <c r="AO319" s="7"/>
      <c r="AP319" s="2"/>
      <c r="AQ319" s="2"/>
      <c r="AR319" s="2"/>
      <c r="AS319" s="2"/>
      <c r="AT319" s="2"/>
      <c r="AU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7"/>
      <c r="AO320" s="7"/>
      <c r="AP320" s="2"/>
      <c r="AQ320" s="2"/>
      <c r="AR320" s="2"/>
      <c r="AS320" s="2"/>
      <c r="AT320" s="2"/>
      <c r="AU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7"/>
      <c r="AO321" s="7"/>
      <c r="AP321" s="2"/>
      <c r="AQ321" s="2"/>
      <c r="AR321" s="2"/>
      <c r="AS321" s="2"/>
      <c r="AT321" s="2"/>
      <c r="AU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7"/>
      <c r="AO322" s="7"/>
      <c r="AP322" s="2"/>
      <c r="AQ322" s="2"/>
      <c r="AR322" s="2"/>
      <c r="AS322" s="2"/>
      <c r="AT322" s="2"/>
      <c r="AU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7"/>
      <c r="AO323" s="7"/>
      <c r="AP323" s="2"/>
      <c r="AQ323" s="2"/>
      <c r="AR323" s="2"/>
      <c r="AS323" s="2"/>
      <c r="AT323" s="2"/>
      <c r="AU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7"/>
      <c r="AO324" s="7"/>
      <c r="AP324" s="2"/>
      <c r="AQ324" s="2"/>
      <c r="AR324" s="2"/>
      <c r="AS324" s="2"/>
      <c r="AT324" s="2"/>
      <c r="AU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7"/>
      <c r="AO325" s="7"/>
      <c r="AP325" s="2"/>
      <c r="AQ325" s="2"/>
      <c r="AR325" s="2"/>
      <c r="AS325" s="2"/>
      <c r="AT325" s="2"/>
      <c r="AU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7"/>
      <c r="AO326" s="7"/>
      <c r="AP326" s="2"/>
      <c r="AQ326" s="2"/>
      <c r="AR326" s="2"/>
      <c r="AS326" s="2"/>
      <c r="AT326" s="2"/>
      <c r="AU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7"/>
      <c r="AO327" s="7"/>
      <c r="AP327" s="2"/>
      <c r="AQ327" s="2"/>
      <c r="AR327" s="2"/>
      <c r="AS327" s="2"/>
      <c r="AT327" s="2"/>
      <c r="AU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7"/>
      <c r="AO328" s="7"/>
      <c r="AP328" s="2"/>
      <c r="AQ328" s="2"/>
      <c r="AR328" s="2"/>
      <c r="AS328" s="2"/>
      <c r="AT328" s="2"/>
      <c r="AU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7"/>
      <c r="AO329" s="7"/>
      <c r="AP329" s="2"/>
      <c r="AQ329" s="2"/>
      <c r="AR329" s="2"/>
      <c r="AS329" s="2"/>
      <c r="AT329" s="2"/>
      <c r="AU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7"/>
      <c r="AO330" s="7"/>
      <c r="AP330" s="2"/>
      <c r="AQ330" s="2"/>
      <c r="AR330" s="2"/>
      <c r="AS330" s="2"/>
      <c r="AT330" s="2"/>
      <c r="AU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7"/>
      <c r="AO331" s="7"/>
      <c r="AP331" s="2"/>
      <c r="AQ331" s="2"/>
      <c r="AR331" s="2"/>
      <c r="AS331" s="2"/>
      <c r="AT331" s="2"/>
      <c r="AU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7"/>
      <c r="AO332" s="7"/>
      <c r="AP332" s="2"/>
      <c r="AQ332" s="2"/>
      <c r="AR332" s="2"/>
      <c r="AS332" s="2"/>
      <c r="AT332" s="2"/>
      <c r="AU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7"/>
      <c r="AO333" s="7"/>
      <c r="AP333" s="2"/>
      <c r="AQ333" s="2"/>
      <c r="AR333" s="2"/>
      <c r="AS333" s="2"/>
      <c r="AT333" s="2"/>
      <c r="AU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7"/>
      <c r="AO334" s="7"/>
      <c r="AP334" s="2"/>
      <c r="AQ334" s="2"/>
      <c r="AR334" s="2"/>
      <c r="AS334" s="2"/>
      <c r="AT334" s="2"/>
      <c r="AU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7"/>
      <c r="AO335" s="7"/>
      <c r="AP335" s="2"/>
      <c r="AQ335" s="2"/>
      <c r="AR335" s="2"/>
      <c r="AS335" s="2"/>
      <c r="AT335" s="2"/>
      <c r="AU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7"/>
      <c r="AO336" s="7"/>
      <c r="AP336" s="2"/>
      <c r="AQ336" s="2"/>
      <c r="AR336" s="2"/>
      <c r="AS336" s="2"/>
      <c r="AT336" s="2"/>
      <c r="AU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7"/>
      <c r="AO337" s="7"/>
      <c r="AP337" s="2"/>
      <c r="AQ337" s="2"/>
      <c r="AR337" s="2"/>
      <c r="AS337" s="2"/>
      <c r="AT337" s="2"/>
      <c r="AU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7"/>
      <c r="AO338" s="7"/>
      <c r="AP338" s="2"/>
      <c r="AQ338" s="2"/>
      <c r="AR338" s="2"/>
      <c r="AS338" s="2"/>
      <c r="AT338" s="2"/>
      <c r="AU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7"/>
      <c r="AO339" s="7"/>
      <c r="AP339" s="2"/>
      <c r="AQ339" s="2"/>
      <c r="AR339" s="2"/>
      <c r="AS339" s="2"/>
      <c r="AT339" s="2"/>
      <c r="AU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7"/>
      <c r="AO340" s="7"/>
      <c r="AP340" s="2"/>
      <c r="AQ340" s="2"/>
      <c r="AR340" s="2"/>
      <c r="AS340" s="2"/>
      <c r="AT340" s="2"/>
      <c r="AU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7"/>
      <c r="AO341" s="7"/>
      <c r="AP341" s="2"/>
      <c r="AQ341" s="2"/>
      <c r="AR341" s="2"/>
      <c r="AS341" s="2"/>
      <c r="AT341" s="2"/>
      <c r="AU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7"/>
      <c r="AO342" s="7"/>
      <c r="AP342" s="2"/>
      <c r="AQ342" s="2"/>
      <c r="AR342" s="2"/>
      <c r="AS342" s="2"/>
      <c r="AT342" s="2"/>
      <c r="AU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7"/>
      <c r="AO343" s="7"/>
      <c r="AP343" s="2"/>
      <c r="AQ343" s="2"/>
      <c r="AR343" s="2"/>
      <c r="AS343" s="2"/>
      <c r="AT343" s="2"/>
      <c r="AU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7"/>
      <c r="AO344" s="7"/>
      <c r="AP344" s="2"/>
      <c r="AQ344" s="2"/>
      <c r="AR344" s="2"/>
      <c r="AS344" s="2"/>
      <c r="AT344" s="2"/>
      <c r="AU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7"/>
      <c r="AO345" s="7"/>
      <c r="AP345" s="2"/>
      <c r="AQ345" s="2"/>
      <c r="AR345" s="2"/>
      <c r="AS345" s="2"/>
      <c r="AT345" s="2"/>
      <c r="AU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7"/>
      <c r="AO346" s="7"/>
      <c r="AP346" s="2"/>
      <c r="AQ346" s="2"/>
      <c r="AR346" s="2"/>
      <c r="AS346" s="2"/>
      <c r="AT346" s="2"/>
      <c r="AU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7"/>
      <c r="AO347" s="7"/>
      <c r="AP347" s="2"/>
      <c r="AQ347" s="2"/>
      <c r="AR347" s="2"/>
      <c r="AS347" s="2"/>
      <c r="AT347" s="2"/>
      <c r="AU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7"/>
      <c r="AO348" s="7"/>
      <c r="AP348" s="2"/>
      <c r="AQ348" s="2"/>
      <c r="AR348" s="2"/>
      <c r="AS348" s="2"/>
      <c r="AT348" s="2"/>
      <c r="AU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7"/>
      <c r="AO349" s="7"/>
      <c r="AP349" s="2"/>
      <c r="AQ349" s="2"/>
      <c r="AR349" s="2"/>
      <c r="AS349" s="2"/>
      <c r="AT349" s="2"/>
      <c r="AU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7"/>
      <c r="AO350" s="7"/>
      <c r="AP350" s="2"/>
      <c r="AQ350" s="2"/>
      <c r="AR350" s="2"/>
      <c r="AS350" s="2"/>
      <c r="AT350" s="2"/>
      <c r="AU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7"/>
      <c r="AO351" s="7"/>
      <c r="AP351" s="2"/>
      <c r="AQ351" s="2"/>
      <c r="AR351" s="2"/>
      <c r="AS351" s="2"/>
      <c r="AT351" s="2"/>
      <c r="AU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7"/>
      <c r="AO352" s="7"/>
      <c r="AP352" s="2"/>
      <c r="AQ352" s="2"/>
      <c r="AR352" s="2"/>
      <c r="AS352" s="2"/>
      <c r="AT352" s="2"/>
      <c r="AU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7"/>
      <c r="AO353" s="7"/>
      <c r="AP353" s="2"/>
      <c r="AQ353" s="2"/>
      <c r="AR353" s="2"/>
      <c r="AS353" s="2"/>
      <c r="AT353" s="2"/>
      <c r="AU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7"/>
      <c r="AO354" s="7"/>
      <c r="AP354" s="2"/>
      <c r="AQ354" s="2"/>
      <c r="AR354" s="2"/>
      <c r="AS354" s="2"/>
      <c r="AT354" s="2"/>
      <c r="AU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7"/>
      <c r="AO355" s="7"/>
      <c r="AP355" s="2"/>
      <c r="AQ355" s="2"/>
      <c r="AR355" s="2"/>
      <c r="AS355" s="2"/>
      <c r="AT355" s="2"/>
      <c r="AU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7"/>
      <c r="AO356" s="7"/>
      <c r="AP356" s="2"/>
      <c r="AQ356" s="2"/>
      <c r="AR356" s="2"/>
      <c r="AS356" s="2"/>
      <c r="AT356" s="2"/>
      <c r="AU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7"/>
      <c r="AO357" s="7"/>
      <c r="AP357" s="2"/>
      <c r="AQ357" s="2"/>
      <c r="AR357" s="2"/>
      <c r="AS357" s="2"/>
      <c r="AT357" s="2"/>
      <c r="AU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7"/>
      <c r="AO358" s="7"/>
      <c r="AP358" s="2"/>
      <c r="AQ358" s="2"/>
      <c r="AR358" s="2"/>
      <c r="AS358" s="2"/>
      <c r="AT358" s="2"/>
      <c r="AU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7"/>
      <c r="AO359" s="7"/>
      <c r="AP359" s="2"/>
      <c r="AQ359" s="2"/>
      <c r="AR359" s="2"/>
      <c r="AS359" s="2"/>
      <c r="AT359" s="2"/>
      <c r="AU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7"/>
      <c r="AO360" s="7"/>
      <c r="AP360" s="2"/>
      <c r="AQ360" s="2"/>
      <c r="AR360" s="2"/>
      <c r="AS360" s="2"/>
      <c r="AT360" s="2"/>
      <c r="AU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7"/>
      <c r="AO361" s="7"/>
      <c r="AP361" s="2"/>
      <c r="AQ361" s="2"/>
      <c r="AR361" s="2"/>
      <c r="AS361" s="2"/>
      <c r="AT361" s="2"/>
      <c r="AU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7"/>
      <c r="AO362" s="7"/>
      <c r="AP362" s="2"/>
      <c r="AQ362" s="2"/>
      <c r="AR362" s="2"/>
      <c r="AS362" s="2"/>
      <c r="AT362" s="2"/>
      <c r="AU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7"/>
      <c r="AO363" s="7"/>
      <c r="AP363" s="2"/>
      <c r="AQ363" s="2"/>
      <c r="AR363" s="2"/>
      <c r="AS363" s="2"/>
      <c r="AT363" s="2"/>
      <c r="AU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7"/>
      <c r="AO364" s="7"/>
      <c r="AP364" s="2"/>
      <c r="AQ364" s="2"/>
      <c r="AR364" s="2"/>
      <c r="AS364" s="2"/>
      <c r="AT364" s="2"/>
      <c r="AU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7"/>
      <c r="AO365" s="7"/>
      <c r="AP365" s="2"/>
      <c r="AQ365" s="2"/>
      <c r="AR365" s="2"/>
      <c r="AS365" s="2"/>
      <c r="AT365" s="2"/>
      <c r="AU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7"/>
      <c r="AO366" s="7"/>
      <c r="AP366" s="2"/>
      <c r="AQ366" s="2"/>
      <c r="AR366" s="2"/>
      <c r="AS366" s="2"/>
      <c r="AT366" s="2"/>
      <c r="AU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7"/>
      <c r="AO367" s="7"/>
      <c r="AP367" s="2"/>
      <c r="AQ367" s="2"/>
      <c r="AR367" s="2"/>
      <c r="AS367" s="2"/>
      <c r="AT367" s="2"/>
      <c r="AU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7"/>
      <c r="AO368" s="7"/>
      <c r="AP368" s="2"/>
      <c r="AQ368" s="2"/>
      <c r="AR368" s="2"/>
      <c r="AS368" s="2"/>
      <c r="AT368" s="2"/>
      <c r="AU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7"/>
      <c r="AO369" s="7"/>
      <c r="AP369" s="2"/>
      <c r="AQ369" s="2"/>
      <c r="AR369" s="2"/>
      <c r="AS369" s="2"/>
      <c r="AT369" s="2"/>
      <c r="AU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7"/>
      <c r="AO370" s="7"/>
      <c r="AP370" s="2"/>
      <c r="AQ370" s="2"/>
      <c r="AR370" s="2"/>
      <c r="AS370" s="2"/>
      <c r="AT370" s="2"/>
      <c r="AU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7"/>
      <c r="AO371" s="7"/>
      <c r="AP371" s="2"/>
      <c r="AQ371" s="2"/>
      <c r="AR371" s="2"/>
      <c r="AS371" s="2"/>
      <c r="AT371" s="2"/>
      <c r="AU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7"/>
      <c r="AO372" s="7"/>
      <c r="AP372" s="2"/>
      <c r="AQ372" s="2"/>
      <c r="AR372" s="2"/>
      <c r="AS372" s="2"/>
      <c r="AT372" s="2"/>
      <c r="AU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7"/>
      <c r="AO373" s="7"/>
      <c r="AP373" s="2"/>
      <c r="AQ373" s="2"/>
      <c r="AR373" s="2"/>
      <c r="AS373" s="2"/>
      <c r="AT373" s="2"/>
      <c r="AU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7"/>
      <c r="AO374" s="7"/>
      <c r="AP374" s="2"/>
      <c r="AQ374" s="2"/>
      <c r="AR374" s="2"/>
      <c r="AS374" s="2"/>
      <c r="AT374" s="2"/>
      <c r="AU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7"/>
      <c r="AO375" s="7"/>
      <c r="AP375" s="2"/>
      <c r="AQ375" s="2"/>
      <c r="AR375" s="2"/>
      <c r="AS375" s="2"/>
      <c r="AT375" s="2"/>
      <c r="AU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7"/>
      <c r="AO376" s="7"/>
      <c r="AP376" s="2"/>
      <c r="AQ376" s="2"/>
      <c r="AR376" s="2"/>
      <c r="AS376" s="2"/>
      <c r="AT376" s="2"/>
      <c r="AU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7"/>
      <c r="AO377" s="7"/>
      <c r="AP377" s="2"/>
      <c r="AQ377" s="2"/>
      <c r="AR377" s="2"/>
      <c r="AS377" s="2"/>
      <c r="AT377" s="2"/>
      <c r="AU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7"/>
      <c r="AO378" s="7"/>
      <c r="AP378" s="2"/>
      <c r="AQ378" s="2"/>
      <c r="AR378" s="2"/>
      <c r="AS378" s="2"/>
      <c r="AT378" s="2"/>
      <c r="AU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7"/>
      <c r="AO379" s="7"/>
      <c r="AP379" s="2"/>
      <c r="AQ379" s="2"/>
      <c r="AR379" s="2"/>
      <c r="AS379" s="2"/>
      <c r="AT379" s="2"/>
      <c r="AU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7"/>
      <c r="AO380" s="7"/>
      <c r="AP380" s="2"/>
      <c r="AQ380" s="2"/>
      <c r="AR380" s="2"/>
      <c r="AS380" s="2"/>
      <c r="AT380" s="2"/>
      <c r="AU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7"/>
      <c r="AO381" s="7"/>
      <c r="AP381" s="2"/>
      <c r="AQ381" s="2"/>
      <c r="AR381" s="2"/>
      <c r="AS381" s="2"/>
      <c r="AT381" s="2"/>
      <c r="AU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7"/>
      <c r="AO382" s="7"/>
      <c r="AP382" s="2"/>
      <c r="AQ382" s="2"/>
      <c r="AR382" s="2"/>
      <c r="AS382" s="2"/>
      <c r="AT382" s="2"/>
      <c r="AU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7"/>
      <c r="AO383" s="7"/>
      <c r="AP383" s="2"/>
      <c r="AQ383" s="2"/>
      <c r="AR383" s="2"/>
      <c r="AS383" s="2"/>
      <c r="AT383" s="2"/>
      <c r="AU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7"/>
      <c r="AO384" s="7"/>
      <c r="AP384" s="2"/>
      <c r="AQ384" s="2"/>
      <c r="AR384" s="2"/>
      <c r="AS384" s="2"/>
      <c r="AT384" s="2"/>
      <c r="AU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7"/>
      <c r="AO385" s="7"/>
      <c r="AP385" s="2"/>
      <c r="AQ385" s="2"/>
      <c r="AR385" s="2"/>
      <c r="AS385" s="2"/>
      <c r="AT385" s="2"/>
      <c r="AU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7"/>
      <c r="AO386" s="7"/>
      <c r="AP386" s="2"/>
      <c r="AQ386" s="2"/>
      <c r="AR386" s="2"/>
      <c r="AS386" s="2"/>
      <c r="AT386" s="2"/>
      <c r="AU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7"/>
      <c r="AO387" s="7"/>
      <c r="AP387" s="2"/>
      <c r="AQ387" s="2"/>
      <c r="AR387" s="2"/>
      <c r="AS387" s="2"/>
      <c r="AT387" s="2"/>
      <c r="AU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7"/>
      <c r="AO388" s="7"/>
      <c r="AP388" s="2"/>
      <c r="AQ388" s="2"/>
      <c r="AR388" s="2"/>
      <c r="AS388" s="2"/>
      <c r="AT388" s="2"/>
      <c r="AU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7"/>
      <c r="AO389" s="7"/>
      <c r="AP389" s="2"/>
      <c r="AQ389" s="2"/>
      <c r="AR389" s="2"/>
      <c r="AS389" s="2"/>
      <c r="AT389" s="2"/>
      <c r="AU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7"/>
      <c r="AO390" s="7"/>
      <c r="AP390" s="2"/>
      <c r="AQ390" s="2"/>
      <c r="AR390" s="2"/>
      <c r="AS390" s="2"/>
      <c r="AT390" s="2"/>
      <c r="AU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7"/>
      <c r="AO391" s="7"/>
      <c r="AP391" s="2"/>
      <c r="AQ391" s="2"/>
      <c r="AR391" s="2"/>
      <c r="AS391" s="2"/>
      <c r="AT391" s="2"/>
      <c r="AU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7"/>
      <c r="AO392" s="7"/>
      <c r="AP392" s="2"/>
      <c r="AQ392" s="2"/>
      <c r="AR392" s="2"/>
      <c r="AS392" s="2"/>
      <c r="AT392" s="2"/>
      <c r="AU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7"/>
      <c r="AO393" s="7"/>
      <c r="AP393" s="2"/>
      <c r="AQ393" s="2"/>
      <c r="AR393" s="2"/>
      <c r="AS393" s="2"/>
      <c r="AT393" s="2"/>
      <c r="AU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7"/>
      <c r="AO394" s="7"/>
      <c r="AP394" s="2"/>
      <c r="AQ394" s="2"/>
      <c r="AR394" s="2"/>
      <c r="AS394" s="2"/>
      <c r="AT394" s="2"/>
      <c r="AU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7"/>
      <c r="AO395" s="7"/>
      <c r="AP395" s="2"/>
      <c r="AQ395" s="2"/>
      <c r="AR395" s="2"/>
      <c r="AS395" s="2"/>
      <c r="AT395" s="2"/>
      <c r="AU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7"/>
      <c r="AO396" s="7"/>
      <c r="AP396" s="2"/>
      <c r="AQ396" s="2"/>
      <c r="AR396" s="2"/>
      <c r="AS396" s="2"/>
      <c r="AT396" s="2"/>
      <c r="AU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7"/>
      <c r="AO397" s="7"/>
      <c r="AP397" s="2"/>
      <c r="AQ397" s="2"/>
      <c r="AR397" s="2"/>
      <c r="AS397" s="2"/>
      <c r="AT397" s="2"/>
      <c r="AU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7"/>
      <c r="AO398" s="7"/>
      <c r="AP398" s="2"/>
      <c r="AQ398" s="2"/>
      <c r="AR398" s="2"/>
      <c r="AS398" s="2"/>
      <c r="AT398" s="2"/>
      <c r="AU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7"/>
      <c r="AO399" s="7"/>
      <c r="AP399" s="2"/>
      <c r="AQ399" s="2"/>
      <c r="AR399" s="2"/>
      <c r="AS399" s="2"/>
      <c r="AT399" s="2"/>
      <c r="AU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7"/>
      <c r="AO400" s="7"/>
      <c r="AP400" s="2"/>
      <c r="AQ400" s="2"/>
      <c r="AR400" s="2"/>
      <c r="AS400" s="2"/>
      <c r="AT400" s="2"/>
      <c r="AU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7"/>
      <c r="AO401" s="7"/>
      <c r="AP401" s="2"/>
      <c r="AQ401" s="2"/>
      <c r="AR401" s="2"/>
      <c r="AS401" s="2"/>
      <c r="AT401" s="2"/>
      <c r="AU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7"/>
      <c r="AO402" s="7"/>
      <c r="AP402" s="2"/>
      <c r="AQ402" s="2"/>
      <c r="AR402" s="2"/>
      <c r="AS402" s="2"/>
      <c r="AT402" s="2"/>
      <c r="AU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7"/>
      <c r="AO403" s="7"/>
      <c r="AP403" s="2"/>
      <c r="AQ403" s="2"/>
      <c r="AR403" s="2"/>
      <c r="AS403" s="2"/>
      <c r="AT403" s="2"/>
      <c r="AU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7"/>
      <c r="AO404" s="7"/>
      <c r="AP404" s="2"/>
      <c r="AQ404" s="2"/>
      <c r="AR404" s="2"/>
      <c r="AS404" s="2"/>
      <c r="AT404" s="2"/>
      <c r="AU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7"/>
      <c r="AO405" s="7"/>
      <c r="AP405" s="2"/>
      <c r="AQ405" s="2"/>
      <c r="AR405" s="2"/>
      <c r="AS405" s="2"/>
      <c r="AT405" s="2"/>
      <c r="AU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7"/>
      <c r="AO406" s="7"/>
      <c r="AP406" s="2"/>
      <c r="AQ406" s="2"/>
      <c r="AR406" s="2"/>
      <c r="AS406" s="2"/>
      <c r="AT406" s="2"/>
      <c r="AU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7"/>
      <c r="AO407" s="7"/>
      <c r="AP407" s="2"/>
      <c r="AQ407" s="2"/>
      <c r="AR407" s="2"/>
      <c r="AS407" s="2"/>
      <c r="AT407" s="2"/>
      <c r="AU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7"/>
      <c r="AO408" s="7"/>
      <c r="AP408" s="2"/>
      <c r="AQ408" s="2"/>
      <c r="AR408" s="2"/>
      <c r="AS408" s="2"/>
      <c r="AT408" s="2"/>
      <c r="AU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7"/>
      <c r="AO409" s="7"/>
      <c r="AP409" s="2"/>
      <c r="AQ409" s="2"/>
      <c r="AR409" s="2"/>
      <c r="AS409" s="2"/>
      <c r="AT409" s="2"/>
      <c r="AU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7"/>
      <c r="AO410" s="7"/>
      <c r="AP410" s="2"/>
      <c r="AQ410" s="2"/>
      <c r="AR410" s="2"/>
      <c r="AS410" s="2"/>
      <c r="AT410" s="2"/>
      <c r="AU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7"/>
      <c r="AO411" s="7"/>
      <c r="AP411" s="2"/>
      <c r="AQ411" s="2"/>
      <c r="AR411" s="2"/>
      <c r="AS411" s="2"/>
      <c r="AT411" s="2"/>
      <c r="AU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7"/>
      <c r="AO412" s="7"/>
      <c r="AP412" s="2"/>
      <c r="AQ412" s="2"/>
      <c r="AR412" s="2"/>
      <c r="AS412" s="2"/>
      <c r="AT412" s="2"/>
      <c r="AU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7"/>
      <c r="AO413" s="7"/>
      <c r="AP413" s="2"/>
      <c r="AQ413" s="2"/>
      <c r="AR413" s="2"/>
      <c r="AS413" s="2"/>
      <c r="AT413" s="2"/>
      <c r="AU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7"/>
      <c r="AO414" s="7"/>
      <c r="AP414" s="2"/>
      <c r="AQ414" s="2"/>
      <c r="AR414" s="2"/>
      <c r="AS414" s="2"/>
      <c r="AT414" s="2"/>
      <c r="AU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7"/>
      <c r="AO415" s="7"/>
      <c r="AP415" s="2"/>
      <c r="AQ415" s="2"/>
      <c r="AR415" s="2"/>
      <c r="AS415" s="2"/>
      <c r="AT415" s="2"/>
      <c r="AU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7"/>
      <c r="AO416" s="7"/>
      <c r="AP416" s="2"/>
      <c r="AQ416" s="2"/>
      <c r="AR416" s="2"/>
      <c r="AS416" s="2"/>
      <c r="AT416" s="2"/>
      <c r="AU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7"/>
      <c r="AO417" s="7"/>
      <c r="AP417" s="2"/>
      <c r="AQ417" s="2"/>
      <c r="AR417" s="2"/>
      <c r="AS417" s="2"/>
      <c r="AT417" s="2"/>
      <c r="AU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7"/>
      <c r="AO418" s="7"/>
      <c r="AP418" s="2"/>
      <c r="AQ418" s="2"/>
      <c r="AR418" s="2"/>
      <c r="AS418" s="2"/>
      <c r="AT418" s="2"/>
      <c r="AU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7"/>
      <c r="AO419" s="7"/>
      <c r="AP419" s="2"/>
      <c r="AQ419" s="2"/>
      <c r="AR419" s="2"/>
      <c r="AS419" s="2"/>
      <c r="AT419" s="2"/>
      <c r="AU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7"/>
      <c r="AO420" s="7"/>
      <c r="AP420" s="2"/>
      <c r="AQ420" s="2"/>
      <c r="AR420" s="2"/>
      <c r="AS420" s="2"/>
      <c r="AT420" s="2"/>
      <c r="AU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7"/>
      <c r="AO421" s="7"/>
      <c r="AP421" s="2"/>
      <c r="AQ421" s="2"/>
      <c r="AR421" s="2"/>
      <c r="AS421" s="2"/>
      <c r="AT421" s="2"/>
      <c r="AU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7"/>
      <c r="AO422" s="7"/>
      <c r="AP422" s="2"/>
      <c r="AQ422" s="2"/>
      <c r="AR422" s="2"/>
      <c r="AS422" s="2"/>
      <c r="AT422" s="2"/>
      <c r="AU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7"/>
      <c r="AO423" s="7"/>
      <c r="AP423" s="2"/>
      <c r="AQ423" s="2"/>
      <c r="AR423" s="2"/>
      <c r="AS423" s="2"/>
      <c r="AT423" s="2"/>
      <c r="AU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7"/>
      <c r="AO424" s="7"/>
      <c r="AP424" s="2"/>
      <c r="AQ424" s="2"/>
      <c r="AR424" s="2"/>
      <c r="AS424" s="2"/>
      <c r="AT424" s="2"/>
      <c r="AU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7"/>
      <c r="AO425" s="7"/>
      <c r="AP425" s="2"/>
      <c r="AQ425" s="2"/>
      <c r="AR425" s="2"/>
      <c r="AS425" s="2"/>
      <c r="AT425" s="2"/>
      <c r="AU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7"/>
      <c r="AO426" s="7"/>
      <c r="AP426" s="2"/>
      <c r="AQ426" s="2"/>
      <c r="AR426" s="2"/>
      <c r="AS426" s="2"/>
      <c r="AT426" s="2"/>
      <c r="AU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7"/>
      <c r="AO427" s="7"/>
      <c r="AP427" s="2"/>
      <c r="AQ427" s="2"/>
      <c r="AR427" s="2"/>
      <c r="AS427" s="2"/>
      <c r="AT427" s="2"/>
      <c r="AU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7"/>
      <c r="AO428" s="7"/>
      <c r="AP428" s="2"/>
      <c r="AQ428" s="2"/>
      <c r="AR428" s="2"/>
      <c r="AS428" s="2"/>
      <c r="AT428" s="2"/>
      <c r="AU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7"/>
      <c r="AO429" s="7"/>
      <c r="AP429" s="2"/>
      <c r="AQ429" s="2"/>
      <c r="AR429" s="2"/>
      <c r="AS429" s="2"/>
      <c r="AT429" s="2"/>
      <c r="AU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7"/>
      <c r="AO430" s="7"/>
      <c r="AP430" s="2"/>
      <c r="AQ430" s="2"/>
      <c r="AR430" s="2"/>
      <c r="AS430" s="2"/>
      <c r="AT430" s="2"/>
      <c r="AU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7"/>
      <c r="AO431" s="7"/>
      <c r="AP431" s="2"/>
      <c r="AQ431" s="2"/>
      <c r="AR431" s="2"/>
      <c r="AS431" s="2"/>
      <c r="AT431" s="2"/>
      <c r="AU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7"/>
      <c r="AO432" s="7"/>
      <c r="AP432" s="2"/>
      <c r="AQ432" s="2"/>
      <c r="AR432" s="2"/>
      <c r="AS432" s="2"/>
      <c r="AT432" s="2"/>
      <c r="AU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7"/>
      <c r="AO433" s="7"/>
      <c r="AP433" s="2"/>
      <c r="AQ433" s="2"/>
      <c r="AR433" s="2"/>
      <c r="AS433" s="2"/>
      <c r="AT433" s="2"/>
      <c r="AU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7"/>
      <c r="AO434" s="7"/>
      <c r="AP434" s="2"/>
      <c r="AQ434" s="2"/>
      <c r="AR434" s="2"/>
      <c r="AS434" s="2"/>
      <c r="AT434" s="2"/>
      <c r="AU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7"/>
      <c r="AO435" s="7"/>
      <c r="AP435" s="2"/>
      <c r="AQ435" s="2"/>
      <c r="AR435" s="2"/>
      <c r="AS435" s="2"/>
      <c r="AT435" s="2"/>
      <c r="AU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7"/>
      <c r="AO436" s="7"/>
      <c r="AP436" s="2"/>
      <c r="AQ436" s="2"/>
      <c r="AR436" s="2"/>
      <c r="AS436" s="2"/>
      <c r="AT436" s="2"/>
      <c r="AU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7"/>
      <c r="AO437" s="7"/>
      <c r="AP437" s="2"/>
      <c r="AQ437" s="2"/>
      <c r="AR437" s="2"/>
      <c r="AS437" s="2"/>
      <c r="AT437" s="2"/>
      <c r="AU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7"/>
      <c r="AO438" s="7"/>
      <c r="AP438" s="2"/>
      <c r="AQ438" s="2"/>
      <c r="AR438" s="2"/>
      <c r="AS438" s="2"/>
      <c r="AT438" s="2"/>
      <c r="AU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7"/>
      <c r="AO439" s="7"/>
      <c r="AP439" s="2"/>
      <c r="AQ439" s="2"/>
      <c r="AR439" s="2"/>
      <c r="AS439" s="2"/>
      <c r="AT439" s="2"/>
      <c r="AU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7"/>
      <c r="AO440" s="7"/>
      <c r="AP440" s="2"/>
      <c r="AQ440" s="2"/>
      <c r="AR440" s="2"/>
      <c r="AS440" s="2"/>
      <c r="AT440" s="2"/>
      <c r="AU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7"/>
      <c r="AO441" s="7"/>
      <c r="AP441" s="2"/>
      <c r="AQ441" s="2"/>
      <c r="AR441" s="2"/>
      <c r="AS441" s="2"/>
      <c r="AT441" s="2"/>
      <c r="AU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7"/>
      <c r="AO442" s="7"/>
      <c r="AP442" s="2"/>
      <c r="AQ442" s="2"/>
      <c r="AR442" s="2"/>
      <c r="AS442" s="2"/>
      <c r="AT442" s="2"/>
      <c r="AU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7"/>
      <c r="AO443" s="7"/>
      <c r="AP443" s="2"/>
      <c r="AQ443" s="2"/>
      <c r="AR443" s="2"/>
      <c r="AS443" s="2"/>
      <c r="AT443" s="2"/>
      <c r="AU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7"/>
      <c r="AO444" s="7"/>
      <c r="AP444" s="2"/>
      <c r="AQ444" s="2"/>
      <c r="AR444" s="2"/>
      <c r="AS444" s="2"/>
      <c r="AT444" s="2"/>
      <c r="AU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7"/>
      <c r="AO445" s="7"/>
      <c r="AP445" s="2"/>
      <c r="AQ445" s="2"/>
      <c r="AR445" s="2"/>
      <c r="AS445" s="2"/>
      <c r="AT445" s="2"/>
      <c r="AU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7"/>
      <c r="AO446" s="7"/>
      <c r="AP446" s="2"/>
      <c r="AQ446" s="2"/>
      <c r="AR446" s="2"/>
      <c r="AS446" s="2"/>
      <c r="AT446" s="2"/>
      <c r="AU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7"/>
      <c r="AO447" s="7"/>
      <c r="AP447" s="2"/>
      <c r="AQ447" s="2"/>
      <c r="AR447" s="2"/>
      <c r="AS447" s="2"/>
      <c r="AT447" s="2"/>
      <c r="AU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7"/>
      <c r="AO448" s="7"/>
      <c r="AP448" s="2"/>
      <c r="AQ448" s="2"/>
      <c r="AR448" s="2"/>
      <c r="AS448" s="2"/>
      <c r="AT448" s="2"/>
      <c r="AU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7"/>
      <c r="AO449" s="7"/>
      <c r="AP449" s="2"/>
      <c r="AQ449" s="2"/>
      <c r="AR449" s="2"/>
      <c r="AS449" s="2"/>
      <c r="AT449" s="2"/>
      <c r="AU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7"/>
      <c r="AO450" s="7"/>
      <c r="AP450" s="2"/>
      <c r="AQ450" s="2"/>
      <c r="AR450" s="2"/>
      <c r="AS450" s="2"/>
      <c r="AT450" s="2"/>
      <c r="AU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7"/>
      <c r="AO451" s="7"/>
      <c r="AP451" s="2"/>
      <c r="AQ451" s="2"/>
      <c r="AR451" s="2"/>
      <c r="AS451" s="2"/>
      <c r="AT451" s="2"/>
      <c r="AU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7"/>
      <c r="AO452" s="7"/>
      <c r="AP452" s="2"/>
      <c r="AQ452" s="2"/>
      <c r="AR452" s="2"/>
      <c r="AS452" s="2"/>
      <c r="AT452" s="2"/>
      <c r="AU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7"/>
      <c r="AO453" s="7"/>
      <c r="AP453" s="2"/>
      <c r="AQ453" s="2"/>
      <c r="AR453" s="2"/>
      <c r="AS453" s="2"/>
      <c r="AT453" s="2"/>
      <c r="AU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7"/>
      <c r="AO454" s="7"/>
      <c r="AP454" s="2"/>
      <c r="AQ454" s="2"/>
      <c r="AR454" s="2"/>
      <c r="AS454" s="2"/>
      <c r="AT454" s="2"/>
      <c r="AU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7"/>
      <c r="AO455" s="7"/>
      <c r="AP455" s="2"/>
      <c r="AQ455" s="2"/>
      <c r="AR455" s="2"/>
      <c r="AS455" s="2"/>
      <c r="AT455" s="2"/>
      <c r="AU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7"/>
      <c r="AO456" s="7"/>
      <c r="AP456" s="2"/>
      <c r="AQ456" s="2"/>
      <c r="AR456" s="2"/>
      <c r="AS456" s="2"/>
      <c r="AT456" s="2"/>
      <c r="AU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7"/>
      <c r="AO457" s="7"/>
      <c r="AP457" s="2"/>
      <c r="AQ457" s="2"/>
      <c r="AR457" s="2"/>
      <c r="AS457" s="2"/>
      <c r="AT457" s="2"/>
      <c r="AU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7"/>
      <c r="AO458" s="7"/>
      <c r="AP458" s="2"/>
      <c r="AQ458" s="2"/>
      <c r="AR458" s="2"/>
      <c r="AS458" s="2"/>
      <c r="AT458" s="2"/>
      <c r="AU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7"/>
      <c r="AO459" s="7"/>
      <c r="AP459" s="2"/>
      <c r="AQ459" s="2"/>
      <c r="AR459" s="2"/>
      <c r="AS459" s="2"/>
      <c r="AT459" s="2"/>
      <c r="AU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7"/>
      <c r="AO460" s="7"/>
      <c r="AP460" s="2"/>
      <c r="AQ460" s="2"/>
      <c r="AR460" s="2"/>
      <c r="AS460" s="2"/>
      <c r="AT460" s="2"/>
      <c r="AU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7"/>
      <c r="AO461" s="7"/>
      <c r="AP461" s="2"/>
      <c r="AQ461" s="2"/>
      <c r="AR461" s="2"/>
      <c r="AS461" s="2"/>
      <c r="AT461" s="2"/>
      <c r="AU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7"/>
      <c r="AO462" s="7"/>
      <c r="AP462" s="2"/>
      <c r="AQ462" s="2"/>
      <c r="AR462" s="2"/>
      <c r="AS462" s="2"/>
      <c r="AT462" s="2"/>
      <c r="AU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7"/>
      <c r="AO463" s="7"/>
      <c r="AP463" s="2"/>
      <c r="AQ463" s="2"/>
      <c r="AR463" s="2"/>
      <c r="AS463" s="2"/>
      <c r="AT463" s="2"/>
      <c r="AU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7"/>
      <c r="AO464" s="7"/>
      <c r="AP464" s="2"/>
      <c r="AQ464" s="2"/>
      <c r="AR464" s="2"/>
      <c r="AS464" s="2"/>
      <c r="AT464" s="2"/>
      <c r="AU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7"/>
      <c r="AO465" s="7"/>
      <c r="AP465" s="2"/>
      <c r="AQ465" s="2"/>
      <c r="AR465" s="2"/>
      <c r="AS465" s="2"/>
      <c r="AT465" s="2"/>
      <c r="AU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7"/>
      <c r="AO466" s="7"/>
      <c r="AP466" s="2"/>
      <c r="AQ466" s="2"/>
      <c r="AR466" s="2"/>
      <c r="AS466" s="2"/>
      <c r="AT466" s="2"/>
      <c r="AU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7"/>
      <c r="AO467" s="7"/>
      <c r="AP467" s="2"/>
      <c r="AQ467" s="2"/>
      <c r="AR467" s="2"/>
      <c r="AS467" s="2"/>
      <c r="AT467" s="2"/>
      <c r="AU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7"/>
      <c r="AO468" s="7"/>
      <c r="AP468" s="2"/>
      <c r="AQ468" s="2"/>
      <c r="AR468" s="2"/>
      <c r="AS468" s="2"/>
      <c r="AT468" s="2"/>
      <c r="AU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7"/>
      <c r="AO469" s="7"/>
      <c r="AP469" s="2"/>
      <c r="AQ469" s="2"/>
      <c r="AR469" s="2"/>
      <c r="AS469" s="2"/>
      <c r="AT469" s="2"/>
      <c r="AU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7"/>
      <c r="AO470" s="7"/>
      <c r="AP470" s="2"/>
      <c r="AQ470" s="2"/>
      <c r="AR470" s="2"/>
      <c r="AS470" s="2"/>
      <c r="AT470" s="2"/>
      <c r="AU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7"/>
      <c r="AO471" s="7"/>
      <c r="AP471" s="2"/>
      <c r="AQ471" s="2"/>
      <c r="AR471" s="2"/>
      <c r="AS471" s="2"/>
      <c r="AT471" s="2"/>
      <c r="AU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7"/>
      <c r="AO472" s="7"/>
      <c r="AP472" s="2"/>
      <c r="AQ472" s="2"/>
      <c r="AR472" s="2"/>
      <c r="AS472" s="2"/>
      <c r="AT472" s="2"/>
      <c r="AU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7"/>
      <c r="AO473" s="7"/>
      <c r="AP473" s="2"/>
      <c r="AQ473" s="2"/>
      <c r="AR473" s="2"/>
      <c r="AS473" s="2"/>
      <c r="AT473" s="2"/>
      <c r="AU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7"/>
      <c r="AO474" s="7"/>
      <c r="AP474" s="2"/>
      <c r="AQ474" s="2"/>
      <c r="AR474" s="2"/>
      <c r="AS474" s="2"/>
      <c r="AT474" s="2"/>
      <c r="AU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7"/>
      <c r="AO475" s="7"/>
      <c r="AP475" s="2"/>
      <c r="AQ475" s="2"/>
      <c r="AR475" s="2"/>
      <c r="AS475" s="2"/>
      <c r="AT475" s="2"/>
      <c r="AU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7"/>
      <c r="AO476" s="7"/>
      <c r="AP476" s="2"/>
      <c r="AQ476" s="2"/>
      <c r="AR476" s="2"/>
      <c r="AS476" s="2"/>
      <c r="AT476" s="2"/>
      <c r="AU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7"/>
      <c r="AO477" s="7"/>
      <c r="AP477" s="2"/>
      <c r="AQ477" s="2"/>
      <c r="AR477" s="2"/>
      <c r="AS477" s="2"/>
      <c r="AT477" s="2"/>
      <c r="AU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7"/>
      <c r="AO478" s="7"/>
      <c r="AP478" s="2"/>
      <c r="AQ478" s="2"/>
      <c r="AR478" s="2"/>
      <c r="AS478" s="2"/>
      <c r="AT478" s="2"/>
      <c r="AU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7"/>
      <c r="AO479" s="7"/>
      <c r="AP479" s="2"/>
      <c r="AQ479" s="2"/>
      <c r="AR479" s="2"/>
      <c r="AS479" s="2"/>
      <c r="AT479" s="2"/>
      <c r="AU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7"/>
      <c r="AO480" s="7"/>
      <c r="AP480" s="2"/>
      <c r="AQ480" s="2"/>
      <c r="AR480" s="2"/>
      <c r="AS480" s="2"/>
      <c r="AT480" s="2"/>
      <c r="AU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7"/>
      <c r="AO481" s="7"/>
      <c r="AP481" s="2"/>
      <c r="AQ481" s="2"/>
      <c r="AR481" s="2"/>
      <c r="AS481" s="2"/>
      <c r="AT481" s="2"/>
      <c r="AU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7"/>
      <c r="AO482" s="7"/>
      <c r="AP482" s="2"/>
      <c r="AQ482" s="2"/>
      <c r="AR482" s="2"/>
      <c r="AS482" s="2"/>
      <c r="AT482" s="2"/>
      <c r="AU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7"/>
      <c r="AO483" s="7"/>
      <c r="AP483" s="2"/>
      <c r="AQ483" s="2"/>
      <c r="AR483" s="2"/>
      <c r="AS483" s="2"/>
      <c r="AT483" s="2"/>
      <c r="AU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7"/>
      <c r="AO484" s="7"/>
      <c r="AP484" s="2"/>
      <c r="AQ484" s="2"/>
      <c r="AR484" s="2"/>
      <c r="AS484" s="2"/>
      <c r="AT484" s="2"/>
      <c r="AU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7"/>
      <c r="AO485" s="7"/>
      <c r="AP485" s="2"/>
      <c r="AQ485" s="2"/>
      <c r="AR485" s="2"/>
      <c r="AS485" s="2"/>
      <c r="AT485" s="2"/>
      <c r="AU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7"/>
      <c r="AO486" s="7"/>
      <c r="AP486" s="2"/>
      <c r="AQ486" s="2"/>
      <c r="AR486" s="2"/>
      <c r="AS486" s="2"/>
      <c r="AT486" s="2"/>
      <c r="AU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7"/>
      <c r="AO487" s="7"/>
      <c r="AP487" s="2"/>
      <c r="AQ487" s="2"/>
      <c r="AR487" s="2"/>
      <c r="AS487" s="2"/>
      <c r="AT487" s="2"/>
      <c r="AU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7"/>
      <c r="AO488" s="7"/>
      <c r="AP488" s="2"/>
      <c r="AQ488" s="2"/>
      <c r="AR488" s="2"/>
      <c r="AS488" s="2"/>
      <c r="AT488" s="2"/>
      <c r="AU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7"/>
      <c r="AO489" s="7"/>
      <c r="AP489" s="2"/>
      <c r="AQ489" s="2"/>
      <c r="AR489" s="2"/>
      <c r="AS489" s="2"/>
      <c r="AT489" s="2"/>
      <c r="AU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7"/>
      <c r="AO490" s="7"/>
      <c r="AP490" s="2"/>
      <c r="AQ490" s="2"/>
      <c r="AR490" s="2"/>
      <c r="AS490" s="2"/>
      <c r="AT490" s="2"/>
      <c r="AU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7"/>
      <c r="AO491" s="7"/>
      <c r="AP491" s="2"/>
      <c r="AQ491" s="2"/>
      <c r="AR491" s="2"/>
      <c r="AS491" s="2"/>
      <c r="AT491" s="2"/>
      <c r="AU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7"/>
      <c r="AO492" s="7"/>
      <c r="AP492" s="2"/>
      <c r="AQ492" s="2"/>
      <c r="AR492" s="2"/>
      <c r="AS492" s="2"/>
      <c r="AT492" s="2"/>
      <c r="AU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7"/>
      <c r="AO493" s="7"/>
      <c r="AP493" s="2"/>
      <c r="AQ493" s="2"/>
      <c r="AR493" s="2"/>
      <c r="AS493" s="2"/>
      <c r="AT493" s="2"/>
      <c r="AU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7"/>
      <c r="AO494" s="7"/>
      <c r="AP494" s="2"/>
      <c r="AQ494" s="2"/>
      <c r="AR494" s="2"/>
      <c r="AS494" s="2"/>
      <c r="AT494" s="2"/>
      <c r="AU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7"/>
      <c r="AO495" s="7"/>
      <c r="AP495" s="2"/>
      <c r="AQ495" s="2"/>
      <c r="AR495" s="2"/>
      <c r="AS495" s="2"/>
      <c r="AT495" s="2"/>
      <c r="AU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7"/>
      <c r="AO496" s="7"/>
      <c r="AP496" s="2"/>
      <c r="AQ496" s="2"/>
      <c r="AR496" s="2"/>
      <c r="AS496" s="2"/>
      <c r="AT496" s="2"/>
      <c r="AU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7"/>
      <c r="AO497" s="7"/>
      <c r="AP497" s="2"/>
      <c r="AQ497" s="2"/>
      <c r="AR497" s="2"/>
      <c r="AS497" s="2"/>
      <c r="AT497" s="2"/>
      <c r="AU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7"/>
      <c r="AO498" s="7"/>
      <c r="AP498" s="2"/>
      <c r="AQ498" s="2"/>
      <c r="AR498" s="2"/>
      <c r="AS498" s="2"/>
      <c r="AT498" s="2"/>
      <c r="AU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7"/>
      <c r="AO499" s="7"/>
      <c r="AP499" s="2"/>
      <c r="AQ499" s="2"/>
      <c r="AR499" s="2"/>
      <c r="AS499" s="2"/>
      <c r="AT499" s="2"/>
      <c r="AU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7"/>
      <c r="AO500" s="7"/>
      <c r="AP500" s="2"/>
      <c r="AQ500" s="2"/>
      <c r="AR500" s="2"/>
      <c r="AS500" s="2"/>
      <c r="AT500" s="2"/>
      <c r="AU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7"/>
      <c r="AO501" s="7"/>
      <c r="AP501" s="2"/>
      <c r="AQ501" s="2"/>
      <c r="AR501" s="2"/>
      <c r="AS501" s="2"/>
      <c r="AT501" s="2"/>
      <c r="AU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7"/>
      <c r="AO502" s="7"/>
      <c r="AP502" s="2"/>
      <c r="AQ502" s="2"/>
      <c r="AR502" s="2"/>
      <c r="AS502" s="2"/>
      <c r="AT502" s="2"/>
      <c r="AU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7"/>
      <c r="AO503" s="7"/>
      <c r="AP503" s="2"/>
      <c r="AQ503" s="2"/>
      <c r="AR503" s="2"/>
      <c r="AS503" s="2"/>
      <c r="AT503" s="2"/>
      <c r="AU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7"/>
      <c r="AO504" s="7"/>
      <c r="AP504" s="2"/>
      <c r="AQ504" s="2"/>
      <c r="AR504" s="2"/>
      <c r="AS504" s="2"/>
      <c r="AT504" s="2"/>
      <c r="AU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7"/>
      <c r="AO505" s="7"/>
      <c r="AP505" s="2"/>
      <c r="AQ505" s="2"/>
      <c r="AR505" s="2"/>
      <c r="AS505" s="2"/>
      <c r="AT505" s="2"/>
      <c r="AU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7"/>
      <c r="AO506" s="7"/>
      <c r="AP506" s="2"/>
      <c r="AQ506" s="2"/>
      <c r="AR506" s="2"/>
      <c r="AS506" s="2"/>
      <c r="AT506" s="2"/>
      <c r="AU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7"/>
      <c r="AO507" s="7"/>
      <c r="AP507" s="2"/>
      <c r="AQ507" s="2"/>
      <c r="AR507" s="2"/>
      <c r="AS507" s="2"/>
      <c r="AT507" s="2"/>
      <c r="AU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7"/>
      <c r="AO508" s="7"/>
      <c r="AP508" s="2"/>
      <c r="AQ508" s="2"/>
      <c r="AR508" s="2"/>
      <c r="AS508" s="2"/>
      <c r="AT508" s="2"/>
      <c r="AU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7"/>
      <c r="AO509" s="7"/>
      <c r="AP509" s="2"/>
      <c r="AQ509" s="2"/>
      <c r="AR509" s="2"/>
      <c r="AS509" s="2"/>
      <c r="AT509" s="2"/>
      <c r="AU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7"/>
      <c r="AO510" s="7"/>
      <c r="AP510" s="2"/>
      <c r="AQ510" s="2"/>
      <c r="AR510" s="2"/>
      <c r="AS510" s="2"/>
      <c r="AT510" s="2"/>
      <c r="AU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7"/>
      <c r="AO511" s="7"/>
      <c r="AP511" s="2"/>
      <c r="AQ511" s="2"/>
      <c r="AR511" s="2"/>
      <c r="AS511" s="2"/>
      <c r="AT511" s="2"/>
      <c r="AU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7"/>
      <c r="AO512" s="7"/>
      <c r="AP512" s="2"/>
      <c r="AQ512" s="2"/>
      <c r="AR512" s="2"/>
      <c r="AS512" s="2"/>
      <c r="AT512" s="2"/>
      <c r="AU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7"/>
      <c r="AO513" s="7"/>
      <c r="AP513" s="2"/>
      <c r="AQ513" s="2"/>
      <c r="AR513" s="2"/>
      <c r="AS513" s="2"/>
      <c r="AT513" s="2"/>
      <c r="AU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7"/>
      <c r="AO514" s="7"/>
      <c r="AP514" s="2"/>
      <c r="AQ514" s="2"/>
      <c r="AR514" s="2"/>
      <c r="AS514" s="2"/>
      <c r="AT514" s="2"/>
      <c r="AU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7"/>
      <c r="AO515" s="7"/>
      <c r="AP515" s="2"/>
      <c r="AQ515" s="2"/>
      <c r="AR515" s="2"/>
      <c r="AS515" s="2"/>
      <c r="AT515" s="2"/>
      <c r="AU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7"/>
      <c r="AO516" s="7"/>
      <c r="AP516" s="2"/>
      <c r="AQ516" s="2"/>
      <c r="AR516" s="2"/>
      <c r="AS516" s="2"/>
      <c r="AT516" s="2"/>
      <c r="AU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7"/>
      <c r="AO517" s="7"/>
      <c r="AP517" s="2"/>
      <c r="AQ517" s="2"/>
      <c r="AR517" s="2"/>
      <c r="AS517" s="2"/>
      <c r="AT517" s="2"/>
      <c r="AU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7"/>
      <c r="AO518" s="7"/>
      <c r="AP518" s="2"/>
      <c r="AQ518" s="2"/>
      <c r="AR518" s="2"/>
      <c r="AS518" s="2"/>
      <c r="AT518" s="2"/>
      <c r="AU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7"/>
      <c r="AO519" s="7"/>
      <c r="AP519" s="2"/>
      <c r="AQ519" s="2"/>
      <c r="AR519" s="2"/>
      <c r="AS519" s="2"/>
      <c r="AT519" s="2"/>
      <c r="AU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7"/>
      <c r="AO520" s="7"/>
      <c r="AP520" s="2"/>
      <c r="AQ520" s="2"/>
      <c r="AR520" s="2"/>
      <c r="AS520" s="2"/>
      <c r="AT520" s="2"/>
      <c r="AU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7"/>
      <c r="AO521" s="7"/>
      <c r="AP521" s="2"/>
      <c r="AQ521" s="2"/>
      <c r="AR521" s="2"/>
      <c r="AS521" s="2"/>
      <c r="AT521" s="2"/>
      <c r="AU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7"/>
      <c r="AO522" s="7"/>
      <c r="AP522" s="2"/>
      <c r="AQ522" s="2"/>
      <c r="AR522" s="2"/>
      <c r="AS522" s="2"/>
      <c r="AT522" s="2"/>
      <c r="AU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7"/>
      <c r="AO523" s="7"/>
      <c r="AP523" s="2"/>
      <c r="AQ523" s="2"/>
      <c r="AR523" s="2"/>
      <c r="AS523" s="2"/>
      <c r="AT523" s="2"/>
      <c r="AU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7"/>
      <c r="AO524" s="7"/>
      <c r="AP524" s="2"/>
      <c r="AQ524" s="2"/>
      <c r="AR524" s="2"/>
      <c r="AS524" s="2"/>
      <c r="AT524" s="2"/>
      <c r="AU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7"/>
      <c r="AO525" s="7"/>
      <c r="AP525" s="2"/>
      <c r="AQ525" s="2"/>
      <c r="AR525" s="2"/>
      <c r="AS525" s="2"/>
      <c r="AT525" s="2"/>
      <c r="AU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7"/>
      <c r="AO526" s="7"/>
      <c r="AP526" s="2"/>
      <c r="AQ526" s="2"/>
      <c r="AR526" s="2"/>
      <c r="AS526" s="2"/>
      <c r="AT526" s="2"/>
      <c r="AU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7"/>
      <c r="AO527" s="7"/>
      <c r="AP527" s="2"/>
      <c r="AQ527" s="2"/>
      <c r="AR527" s="2"/>
      <c r="AS527" s="2"/>
      <c r="AT527" s="2"/>
      <c r="AU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7"/>
      <c r="AO528" s="7"/>
      <c r="AP528" s="2"/>
      <c r="AQ528" s="2"/>
      <c r="AR528" s="2"/>
      <c r="AS528" s="2"/>
      <c r="AT528" s="2"/>
      <c r="AU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7"/>
      <c r="AO529" s="7"/>
      <c r="AP529" s="2"/>
      <c r="AQ529" s="2"/>
      <c r="AR529" s="2"/>
      <c r="AS529" s="2"/>
      <c r="AT529" s="2"/>
      <c r="AU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7"/>
      <c r="AO530" s="7"/>
      <c r="AP530" s="2"/>
      <c r="AQ530" s="2"/>
      <c r="AR530" s="2"/>
      <c r="AS530" s="2"/>
      <c r="AT530" s="2"/>
      <c r="AU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7"/>
      <c r="AO531" s="7"/>
      <c r="AP531" s="2"/>
      <c r="AQ531" s="2"/>
      <c r="AR531" s="2"/>
      <c r="AS531" s="2"/>
      <c r="AT531" s="2"/>
      <c r="AU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7"/>
      <c r="AO532" s="7"/>
      <c r="AP532" s="2"/>
      <c r="AQ532" s="2"/>
      <c r="AR532" s="2"/>
      <c r="AS532" s="2"/>
      <c r="AT532" s="2"/>
      <c r="AU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7"/>
      <c r="AO533" s="7"/>
      <c r="AP533" s="2"/>
      <c r="AQ533" s="2"/>
      <c r="AR533" s="2"/>
      <c r="AS533" s="2"/>
      <c r="AT533" s="2"/>
      <c r="AU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7"/>
      <c r="AO534" s="7"/>
      <c r="AP534" s="2"/>
      <c r="AQ534" s="2"/>
      <c r="AR534" s="2"/>
      <c r="AS534" s="2"/>
      <c r="AT534" s="2"/>
      <c r="AU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7"/>
      <c r="AO535" s="7"/>
      <c r="AP535" s="2"/>
      <c r="AQ535" s="2"/>
      <c r="AR535" s="2"/>
      <c r="AS535" s="2"/>
      <c r="AT535" s="2"/>
      <c r="AU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7"/>
      <c r="AO536" s="7"/>
      <c r="AP536" s="2"/>
      <c r="AQ536" s="2"/>
      <c r="AR536" s="2"/>
      <c r="AS536" s="2"/>
      <c r="AT536" s="2"/>
      <c r="AU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7"/>
      <c r="AO537" s="7"/>
      <c r="AP537" s="2"/>
      <c r="AQ537" s="2"/>
      <c r="AR537" s="2"/>
      <c r="AS537" s="2"/>
      <c r="AT537" s="2"/>
      <c r="AU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7"/>
      <c r="AO538" s="7"/>
      <c r="AP538" s="2"/>
      <c r="AQ538" s="2"/>
      <c r="AR538" s="2"/>
      <c r="AS538" s="2"/>
      <c r="AT538" s="2"/>
      <c r="AU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7"/>
      <c r="AO539" s="7"/>
      <c r="AP539" s="2"/>
      <c r="AQ539" s="2"/>
      <c r="AR539" s="2"/>
      <c r="AS539" s="2"/>
      <c r="AT539" s="2"/>
      <c r="AU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7"/>
      <c r="AO540" s="7"/>
      <c r="AP540" s="2"/>
      <c r="AQ540" s="2"/>
      <c r="AR540" s="2"/>
      <c r="AS540" s="2"/>
      <c r="AT540" s="2"/>
      <c r="AU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7"/>
      <c r="AO541" s="7"/>
      <c r="AP541" s="2"/>
      <c r="AQ541" s="2"/>
      <c r="AR541" s="2"/>
      <c r="AS541" s="2"/>
      <c r="AT541" s="2"/>
      <c r="AU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7"/>
      <c r="AO542" s="7"/>
      <c r="AP542" s="2"/>
      <c r="AQ542" s="2"/>
      <c r="AR542" s="2"/>
      <c r="AS542" s="2"/>
      <c r="AT542" s="2"/>
      <c r="AU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7"/>
      <c r="AO543" s="7"/>
      <c r="AP543" s="2"/>
      <c r="AQ543" s="2"/>
      <c r="AR543" s="2"/>
      <c r="AS543" s="2"/>
      <c r="AT543" s="2"/>
      <c r="AU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7"/>
      <c r="AO544" s="7"/>
      <c r="AP544" s="2"/>
      <c r="AQ544" s="2"/>
      <c r="AR544" s="2"/>
      <c r="AS544" s="2"/>
      <c r="AT544" s="2"/>
      <c r="AU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7"/>
      <c r="AO545" s="7"/>
      <c r="AP545" s="2"/>
      <c r="AQ545" s="2"/>
      <c r="AR545" s="2"/>
      <c r="AS545" s="2"/>
      <c r="AT545" s="2"/>
      <c r="AU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7"/>
      <c r="AO546" s="7"/>
      <c r="AP546" s="2"/>
      <c r="AQ546" s="2"/>
      <c r="AR546" s="2"/>
      <c r="AS546" s="2"/>
      <c r="AT546" s="2"/>
      <c r="AU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7"/>
      <c r="AO547" s="7"/>
      <c r="AP547" s="2"/>
      <c r="AQ547" s="2"/>
      <c r="AR547" s="2"/>
      <c r="AS547" s="2"/>
      <c r="AT547" s="2"/>
      <c r="AU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7"/>
      <c r="AO548" s="7"/>
      <c r="AP548" s="2"/>
      <c r="AQ548" s="2"/>
      <c r="AR548" s="2"/>
      <c r="AS548" s="2"/>
      <c r="AT548" s="2"/>
      <c r="AU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7"/>
      <c r="AO549" s="7"/>
      <c r="AP549" s="2"/>
      <c r="AQ549" s="2"/>
      <c r="AR549" s="2"/>
      <c r="AS549" s="2"/>
      <c r="AT549" s="2"/>
      <c r="AU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7"/>
      <c r="AO550" s="7"/>
      <c r="AP550" s="2"/>
      <c r="AQ550" s="2"/>
      <c r="AR550" s="2"/>
      <c r="AS550" s="2"/>
      <c r="AT550" s="2"/>
      <c r="AU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7"/>
      <c r="AO551" s="7"/>
      <c r="AP551" s="2"/>
      <c r="AQ551" s="2"/>
      <c r="AR551" s="2"/>
      <c r="AS551" s="2"/>
      <c r="AT551" s="2"/>
      <c r="AU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7"/>
      <c r="AO552" s="7"/>
      <c r="AP552" s="2"/>
      <c r="AQ552" s="2"/>
      <c r="AR552" s="2"/>
      <c r="AS552" s="2"/>
      <c r="AT552" s="2"/>
      <c r="AU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7"/>
      <c r="AO553" s="7"/>
      <c r="AP553" s="2"/>
      <c r="AQ553" s="2"/>
      <c r="AR553" s="2"/>
      <c r="AS553" s="2"/>
      <c r="AT553" s="2"/>
      <c r="AU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7"/>
      <c r="AO554" s="7"/>
      <c r="AP554" s="2"/>
      <c r="AQ554" s="2"/>
      <c r="AR554" s="2"/>
      <c r="AS554" s="2"/>
      <c r="AT554" s="2"/>
      <c r="AU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7"/>
      <c r="AO555" s="7"/>
      <c r="AP555" s="2"/>
      <c r="AQ555" s="2"/>
      <c r="AR555" s="2"/>
      <c r="AS555" s="2"/>
      <c r="AT555" s="2"/>
      <c r="AU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7"/>
      <c r="AO556" s="7"/>
      <c r="AP556" s="2"/>
      <c r="AQ556" s="2"/>
      <c r="AR556" s="2"/>
      <c r="AS556" s="2"/>
      <c r="AT556" s="2"/>
      <c r="AU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7"/>
      <c r="AO557" s="7"/>
      <c r="AP557" s="2"/>
      <c r="AQ557" s="2"/>
      <c r="AR557" s="2"/>
      <c r="AS557" s="2"/>
      <c r="AT557" s="2"/>
      <c r="AU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7"/>
      <c r="AO558" s="7"/>
      <c r="AP558" s="2"/>
      <c r="AQ558" s="2"/>
      <c r="AR558" s="2"/>
      <c r="AS558" s="2"/>
      <c r="AT558" s="2"/>
      <c r="AU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7"/>
      <c r="AO559" s="7"/>
      <c r="AP559" s="2"/>
      <c r="AQ559" s="2"/>
      <c r="AR559" s="2"/>
      <c r="AS559" s="2"/>
      <c r="AT559" s="2"/>
      <c r="AU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7"/>
      <c r="AO560" s="7"/>
      <c r="AP560" s="2"/>
      <c r="AQ560" s="2"/>
      <c r="AR560" s="2"/>
      <c r="AS560" s="2"/>
      <c r="AT560" s="2"/>
      <c r="AU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7"/>
      <c r="AO561" s="7"/>
      <c r="AP561" s="2"/>
      <c r="AQ561" s="2"/>
      <c r="AR561" s="2"/>
      <c r="AS561" s="2"/>
      <c r="AT561" s="2"/>
      <c r="AU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7"/>
      <c r="AO562" s="7"/>
      <c r="AP562" s="2"/>
      <c r="AQ562" s="2"/>
      <c r="AR562" s="2"/>
      <c r="AS562" s="2"/>
      <c r="AT562" s="2"/>
      <c r="AU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7"/>
      <c r="AO563" s="7"/>
      <c r="AP563" s="2"/>
      <c r="AQ563" s="2"/>
      <c r="AR563" s="2"/>
      <c r="AS563" s="2"/>
      <c r="AT563" s="2"/>
      <c r="AU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7"/>
      <c r="AO564" s="7"/>
      <c r="AP564" s="2"/>
      <c r="AQ564" s="2"/>
      <c r="AR564" s="2"/>
      <c r="AS564" s="2"/>
      <c r="AT564" s="2"/>
      <c r="AU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7"/>
      <c r="AO565" s="7"/>
      <c r="AP565" s="2"/>
      <c r="AQ565" s="2"/>
      <c r="AR565" s="2"/>
      <c r="AS565" s="2"/>
      <c r="AT565" s="2"/>
      <c r="AU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7"/>
      <c r="AO566" s="7"/>
      <c r="AP566" s="2"/>
      <c r="AQ566" s="2"/>
      <c r="AR566" s="2"/>
      <c r="AS566" s="2"/>
      <c r="AT566" s="2"/>
      <c r="AU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7"/>
      <c r="AO567" s="7"/>
      <c r="AP567" s="2"/>
      <c r="AQ567" s="2"/>
      <c r="AR567" s="2"/>
      <c r="AS567" s="2"/>
      <c r="AT567" s="2"/>
      <c r="AU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7"/>
      <c r="AO568" s="7"/>
      <c r="AP568" s="2"/>
      <c r="AQ568" s="2"/>
      <c r="AR568" s="2"/>
      <c r="AS568" s="2"/>
      <c r="AT568" s="2"/>
      <c r="AU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7"/>
      <c r="AO569" s="7"/>
      <c r="AP569" s="2"/>
      <c r="AQ569" s="2"/>
      <c r="AR569" s="2"/>
      <c r="AS569" s="2"/>
      <c r="AT569" s="2"/>
      <c r="AU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7"/>
      <c r="AO570" s="7"/>
      <c r="AP570" s="2"/>
      <c r="AQ570" s="2"/>
      <c r="AR570" s="2"/>
      <c r="AS570" s="2"/>
      <c r="AT570" s="2"/>
      <c r="AU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7"/>
      <c r="AO571" s="7"/>
      <c r="AP571" s="2"/>
      <c r="AQ571" s="2"/>
      <c r="AR571" s="2"/>
      <c r="AS571" s="2"/>
      <c r="AT571" s="2"/>
      <c r="AU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7"/>
      <c r="AO572" s="7"/>
      <c r="AP572" s="2"/>
      <c r="AQ572" s="2"/>
      <c r="AR572" s="2"/>
      <c r="AS572" s="2"/>
      <c r="AT572" s="2"/>
      <c r="AU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7"/>
      <c r="AO573" s="7"/>
      <c r="AP573" s="2"/>
      <c r="AQ573" s="2"/>
      <c r="AR573" s="2"/>
      <c r="AS573" s="2"/>
      <c r="AT573" s="2"/>
      <c r="AU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7"/>
      <c r="AO574" s="7"/>
      <c r="AP574" s="2"/>
      <c r="AQ574" s="2"/>
      <c r="AR574" s="2"/>
      <c r="AS574" s="2"/>
      <c r="AT574" s="2"/>
      <c r="AU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7"/>
      <c r="AO575" s="7"/>
      <c r="AP575" s="2"/>
      <c r="AQ575" s="2"/>
      <c r="AR575" s="2"/>
      <c r="AS575" s="2"/>
      <c r="AT575" s="2"/>
      <c r="AU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7"/>
      <c r="AO576" s="7"/>
      <c r="AP576" s="2"/>
      <c r="AQ576" s="2"/>
      <c r="AR576" s="2"/>
      <c r="AS576" s="2"/>
      <c r="AT576" s="2"/>
      <c r="AU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7"/>
      <c r="AO577" s="7"/>
      <c r="AP577" s="2"/>
      <c r="AQ577" s="2"/>
      <c r="AR577" s="2"/>
      <c r="AS577" s="2"/>
      <c r="AT577" s="2"/>
      <c r="AU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7"/>
      <c r="AO578" s="7"/>
      <c r="AP578" s="2"/>
      <c r="AQ578" s="2"/>
      <c r="AR578" s="2"/>
      <c r="AS578" s="2"/>
      <c r="AT578" s="2"/>
      <c r="AU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7"/>
      <c r="AO579" s="7"/>
      <c r="AP579" s="2"/>
      <c r="AQ579" s="2"/>
      <c r="AR579" s="2"/>
      <c r="AS579" s="2"/>
      <c r="AT579" s="2"/>
      <c r="AU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7"/>
      <c r="AO580" s="7"/>
      <c r="AP580" s="2"/>
      <c r="AQ580" s="2"/>
      <c r="AR580" s="2"/>
      <c r="AS580" s="2"/>
      <c r="AT580" s="2"/>
      <c r="AU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7"/>
      <c r="AO581" s="7"/>
      <c r="AP581" s="2"/>
      <c r="AQ581" s="2"/>
      <c r="AR581" s="2"/>
      <c r="AS581" s="2"/>
      <c r="AT581" s="2"/>
      <c r="AU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7"/>
      <c r="AO582" s="7"/>
      <c r="AP582" s="2"/>
      <c r="AQ582" s="2"/>
      <c r="AR582" s="2"/>
      <c r="AS582" s="2"/>
      <c r="AT582" s="2"/>
      <c r="AU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7"/>
      <c r="AO583" s="7"/>
      <c r="AP583" s="2"/>
      <c r="AQ583" s="2"/>
      <c r="AR583" s="2"/>
      <c r="AS583" s="2"/>
      <c r="AT583" s="2"/>
      <c r="AU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7"/>
      <c r="AO584" s="7"/>
      <c r="AP584" s="2"/>
      <c r="AQ584" s="2"/>
      <c r="AR584" s="2"/>
      <c r="AS584" s="2"/>
      <c r="AT584" s="2"/>
      <c r="AU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7"/>
      <c r="AO585" s="7"/>
      <c r="AP585" s="2"/>
      <c r="AQ585" s="2"/>
      <c r="AR585" s="2"/>
      <c r="AS585" s="2"/>
      <c r="AT585" s="2"/>
      <c r="AU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7"/>
      <c r="AO586" s="7"/>
      <c r="AP586" s="2"/>
      <c r="AQ586" s="2"/>
      <c r="AR586" s="2"/>
      <c r="AS586" s="2"/>
      <c r="AT586" s="2"/>
      <c r="AU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7"/>
      <c r="AO587" s="7"/>
      <c r="AP587" s="2"/>
      <c r="AQ587" s="2"/>
      <c r="AR587" s="2"/>
      <c r="AS587" s="2"/>
      <c r="AT587" s="2"/>
      <c r="AU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7"/>
      <c r="AO588" s="7"/>
      <c r="AP588" s="2"/>
      <c r="AQ588" s="2"/>
      <c r="AR588" s="2"/>
      <c r="AS588" s="2"/>
      <c r="AT588" s="2"/>
      <c r="AU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7"/>
      <c r="AO589" s="7"/>
      <c r="AP589" s="2"/>
      <c r="AQ589" s="2"/>
      <c r="AR589" s="2"/>
      <c r="AS589" s="2"/>
      <c r="AT589" s="2"/>
      <c r="AU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7"/>
      <c r="AO590" s="7"/>
      <c r="AP590" s="2"/>
      <c r="AQ590" s="2"/>
      <c r="AR590" s="2"/>
      <c r="AS590" s="2"/>
      <c r="AT590" s="2"/>
      <c r="AU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7"/>
      <c r="AO591" s="7"/>
      <c r="AP591" s="2"/>
      <c r="AQ591" s="2"/>
      <c r="AR591" s="2"/>
      <c r="AS591" s="2"/>
      <c r="AT591" s="2"/>
      <c r="AU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7"/>
      <c r="AO592" s="7"/>
      <c r="AP592" s="2"/>
      <c r="AQ592" s="2"/>
      <c r="AR592" s="2"/>
      <c r="AS592" s="2"/>
      <c r="AT592" s="2"/>
      <c r="AU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7"/>
      <c r="AO593" s="7"/>
      <c r="AP593" s="2"/>
      <c r="AQ593" s="2"/>
      <c r="AR593" s="2"/>
      <c r="AS593" s="2"/>
      <c r="AT593" s="2"/>
      <c r="AU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7"/>
      <c r="AO594" s="7"/>
      <c r="AP594" s="2"/>
      <c r="AQ594" s="2"/>
      <c r="AR594" s="2"/>
      <c r="AS594" s="2"/>
      <c r="AT594" s="2"/>
      <c r="AU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7"/>
      <c r="AO595" s="7"/>
      <c r="AP595" s="2"/>
      <c r="AQ595" s="2"/>
      <c r="AR595" s="2"/>
      <c r="AS595" s="2"/>
      <c r="AT595" s="2"/>
      <c r="AU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7"/>
      <c r="AO596" s="7"/>
      <c r="AP596" s="2"/>
      <c r="AQ596" s="2"/>
      <c r="AR596" s="2"/>
      <c r="AS596" s="2"/>
      <c r="AT596" s="2"/>
      <c r="AU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7"/>
      <c r="AO597" s="7"/>
      <c r="AP597" s="2"/>
      <c r="AQ597" s="2"/>
      <c r="AR597" s="2"/>
      <c r="AS597" s="2"/>
      <c r="AT597" s="2"/>
      <c r="AU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7"/>
      <c r="AO598" s="7"/>
      <c r="AP598" s="2"/>
      <c r="AQ598" s="2"/>
      <c r="AR598" s="2"/>
      <c r="AS598" s="2"/>
      <c r="AT598" s="2"/>
      <c r="AU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7"/>
      <c r="AO599" s="7"/>
      <c r="AP599" s="2"/>
      <c r="AQ599" s="2"/>
      <c r="AR599" s="2"/>
      <c r="AS599" s="2"/>
      <c r="AT599" s="2"/>
      <c r="AU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7"/>
      <c r="AO600" s="7"/>
      <c r="AP600" s="2"/>
      <c r="AQ600" s="2"/>
      <c r="AR600" s="2"/>
      <c r="AS600" s="2"/>
      <c r="AT600" s="2"/>
      <c r="AU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7"/>
      <c r="AO601" s="7"/>
      <c r="AP601" s="2"/>
      <c r="AQ601" s="2"/>
      <c r="AR601" s="2"/>
      <c r="AS601" s="2"/>
      <c r="AT601" s="2"/>
      <c r="AU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7"/>
      <c r="AO602" s="7"/>
      <c r="AP602" s="2"/>
      <c r="AQ602" s="2"/>
      <c r="AR602" s="2"/>
      <c r="AS602" s="2"/>
      <c r="AT602" s="2"/>
      <c r="AU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7"/>
      <c r="AO603" s="7"/>
      <c r="AP603" s="2"/>
      <c r="AQ603" s="2"/>
      <c r="AR603" s="2"/>
      <c r="AS603" s="2"/>
      <c r="AT603" s="2"/>
      <c r="AU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7"/>
      <c r="AO604" s="7"/>
      <c r="AP604" s="2"/>
      <c r="AQ604" s="2"/>
      <c r="AR604" s="2"/>
      <c r="AS604" s="2"/>
      <c r="AT604" s="2"/>
      <c r="AU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7"/>
      <c r="AO605" s="7"/>
      <c r="AP605" s="2"/>
      <c r="AQ605" s="2"/>
      <c r="AR605" s="2"/>
      <c r="AS605" s="2"/>
      <c r="AT605" s="2"/>
      <c r="AU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7"/>
      <c r="AO606" s="7"/>
      <c r="AP606" s="2"/>
      <c r="AQ606" s="2"/>
      <c r="AR606" s="2"/>
      <c r="AS606" s="2"/>
      <c r="AT606" s="2"/>
      <c r="AU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7"/>
      <c r="AO607" s="7"/>
      <c r="AP607" s="2"/>
      <c r="AQ607" s="2"/>
      <c r="AR607" s="2"/>
      <c r="AS607" s="2"/>
      <c r="AT607" s="2"/>
      <c r="AU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7"/>
      <c r="AO608" s="7"/>
      <c r="AP608" s="2"/>
      <c r="AQ608" s="2"/>
      <c r="AR608" s="2"/>
      <c r="AS608" s="2"/>
      <c r="AT608" s="2"/>
      <c r="AU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7"/>
      <c r="AO609" s="7"/>
      <c r="AP609" s="2"/>
      <c r="AQ609" s="2"/>
      <c r="AR609" s="2"/>
      <c r="AS609" s="2"/>
      <c r="AT609" s="2"/>
      <c r="AU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7"/>
      <c r="AO610" s="7"/>
      <c r="AP610" s="2"/>
      <c r="AQ610" s="2"/>
      <c r="AR610" s="2"/>
      <c r="AS610" s="2"/>
      <c r="AT610" s="2"/>
      <c r="AU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7"/>
      <c r="AO611" s="7"/>
      <c r="AP611" s="2"/>
      <c r="AQ611" s="2"/>
      <c r="AR611" s="2"/>
      <c r="AS611" s="2"/>
      <c r="AT611" s="2"/>
      <c r="AU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7"/>
      <c r="AO612" s="7"/>
      <c r="AP612" s="2"/>
      <c r="AQ612" s="2"/>
      <c r="AR612" s="2"/>
      <c r="AS612" s="2"/>
      <c r="AT612" s="2"/>
      <c r="AU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7"/>
      <c r="AO613" s="7"/>
      <c r="AP613" s="2"/>
      <c r="AQ613" s="2"/>
      <c r="AR613" s="2"/>
      <c r="AS613" s="2"/>
      <c r="AT613" s="2"/>
      <c r="AU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7"/>
      <c r="AO614" s="7"/>
      <c r="AP614" s="2"/>
      <c r="AQ614" s="2"/>
      <c r="AR614" s="2"/>
      <c r="AS614" s="2"/>
      <c r="AT614" s="2"/>
      <c r="AU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7"/>
      <c r="AO615" s="7"/>
      <c r="AP615" s="2"/>
      <c r="AQ615" s="2"/>
      <c r="AR615" s="2"/>
      <c r="AS615" s="2"/>
      <c r="AT615" s="2"/>
      <c r="AU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7"/>
      <c r="AO616" s="7"/>
      <c r="AP616" s="2"/>
      <c r="AQ616" s="2"/>
      <c r="AR616" s="2"/>
      <c r="AS616" s="2"/>
      <c r="AT616" s="2"/>
      <c r="AU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7"/>
      <c r="AO617" s="7"/>
      <c r="AP617" s="2"/>
      <c r="AQ617" s="2"/>
      <c r="AR617" s="2"/>
      <c r="AS617" s="2"/>
      <c r="AT617" s="2"/>
      <c r="AU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7"/>
      <c r="AO618" s="7"/>
      <c r="AP618" s="2"/>
      <c r="AQ618" s="2"/>
      <c r="AR618" s="2"/>
      <c r="AS618" s="2"/>
      <c r="AT618" s="2"/>
      <c r="AU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7"/>
      <c r="AO619" s="7"/>
      <c r="AP619" s="2"/>
      <c r="AQ619" s="2"/>
      <c r="AR619" s="2"/>
      <c r="AS619" s="2"/>
      <c r="AT619" s="2"/>
      <c r="AU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7"/>
      <c r="AO620" s="7"/>
      <c r="AP620" s="2"/>
      <c r="AQ620" s="2"/>
      <c r="AR620" s="2"/>
      <c r="AS620" s="2"/>
      <c r="AT620" s="2"/>
      <c r="AU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7"/>
      <c r="AO621" s="7"/>
      <c r="AP621" s="2"/>
      <c r="AQ621" s="2"/>
      <c r="AR621" s="2"/>
      <c r="AS621" s="2"/>
      <c r="AT621" s="2"/>
      <c r="AU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7"/>
      <c r="AO622" s="7"/>
      <c r="AP622" s="2"/>
      <c r="AQ622" s="2"/>
      <c r="AR622" s="2"/>
      <c r="AS622" s="2"/>
      <c r="AT622" s="2"/>
      <c r="AU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7"/>
      <c r="AO623" s="7"/>
      <c r="AP623" s="2"/>
      <c r="AQ623" s="2"/>
      <c r="AR623" s="2"/>
      <c r="AS623" s="2"/>
      <c r="AT623" s="2"/>
      <c r="AU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7"/>
      <c r="AO624" s="7"/>
      <c r="AP624" s="2"/>
      <c r="AQ624" s="2"/>
      <c r="AR624" s="2"/>
      <c r="AS624" s="2"/>
      <c r="AT624" s="2"/>
      <c r="AU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7"/>
      <c r="AO625" s="7"/>
      <c r="AP625" s="2"/>
      <c r="AQ625" s="2"/>
      <c r="AR625" s="2"/>
      <c r="AS625" s="2"/>
      <c r="AT625" s="2"/>
      <c r="AU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7"/>
      <c r="AO626" s="7"/>
      <c r="AP626" s="2"/>
      <c r="AQ626" s="2"/>
      <c r="AR626" s="2"/>
      <c r="AS626" s="2"/>
      <c r="AT626" s="2"/>
      <c r="AU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7"/>
      <c r="AO627" s="7"/>
      <c r="AP627" s="2"/>
      <c r="AQ627" s="2"/>
      <c r="AR627" s="2"/>
      <c r="AS627" s="2"/>
      <c r="AT627" s="2"/>
      <c r="AU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7"/>
      <c r="AO628" s="7"/>
      <c r="AP628" s="2"/>
      <c r="AQ628" s="2"/>
      <c r="AR628" s="2"/>
      <c r="AS628" s="2"/>
      <c r="AT628" s="2"/>
      <c r="AU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7"/>
      <c r="AO629" s="7"/>
      <c r="AP629" s="2"/>
      <c r="AQ629" s="2"/>
      <c r="AR629" s="2"/>
      <c r="AS629" s="2"/>
      <c r="AT629" s="2"/>
      <c r="AU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7"/>
      <c r="AO630" s="7"/>
      <c r="AP630" s="2"/>
      <c r="AQ630" s="2"/>
      <c r="AR630" s="2"/>
      <c r="AS630" s="2"/>
      <c r="AT630" s="2"/>
      <c r="AU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7"/>
      <c r="AO631" s="7"/>
      <c r="AP631" s="2"/>
      <c r="AQ631" s="2"/>
      <c r="AR631" s="2"/>
      <c r="AS631" s="2"/>
      <c r="AT631" s="2"/>
      <c r="AU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7"/>
      <c r="AO632" s="7"/>
      <c r="AP632" s="2"/>
      <c r="AQ632" s="2"/>
      <c r="AR632" s="2"/>
      <c r="AS632" s="2"/>
      <c r="AT632" s="2"/>
      <c r="AU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7"/>
      <c r="AO633" s="7"/>
      <c r="AP633" s="2"/>
      <c r="AQ633" s="2"/>
      <c r="AR633" s="2"/>
      <c r="AS633" s="2"/>
      <c r="AT633" s="2"/>
      <c r="AU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7"/>
      <c r="AO634" s="7"/>
      <c r="AP634" s="2"/>
      <c r="AQ634" s="2"/>
      <c r="AR634" s="2"/>
      <c r="AS634" s="2"/>
      <c r="AT634" s="2"/>
      <c r="AU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7"/>
      <c r="AO635" s="7"/>
      <c r="AP635" s="2"/>
      <c r="AQ635" s="2"/>
      <c r="AR635" s="2"/>
      <c r="AS635" s="2"/>
      <c r="AT635" s="2"/>
      <c r="AU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7"/>
      <c r="AO636" s="7"/>
      <c r="AP636" s="2"/>
      <c r="AQ636" s="2"/>
      <c r="AR636" s="2"/>
      <c r="AS636" s="2"/>
      <c r="AT636" s="2"/>
      <c r="AU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7"/>
      <c r="AO637" s="7"/>
      <c r="AP637" s="2"/>
      <c r="AQ637" s="2"/>
      <c r="AR637" s="2"/>
      <c r="AS637" s="2"/>
      <c r="AT637" s="2"/>
      <c r="AU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7"/>
      <c r="AO638" s="7"/>
      <c r="AP638" s="2"/>
      <c r="AQ638" s="2"/>
      <c r="AR638" s="2"/>
      <c r="AS638" s="2"/>
      <c r="AT638" s="2"/>
      <c r="AU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7"/>
      <c r="AO639" s="7"/>
      <c r="AP639" s="2"/>
      <c r="AQ639" s="2"/>
      <c r="AR639" s="2"/>
      <c r="AS639" s="2"/>
      <c r="AT639" s="2"/>
      <c r="AU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7"/>
      <c r="AO640" s="7"/>
      <c r="AP640" s="2"/>
      <c r="AQ640" s="2"/>
      <c r="AR640" s="2"/>
      <c r="AS640" s="2"/>
      <c r="AT640" s="2"/>
      <c r="AU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7"/>
      <c r="AO641" s="7"/>
      <c r="AP641" s="2"/>
      <c r="AQ641" s="2"/>
      <c r="AR641" s="2"/>
      <c r="AS641" s="2"/>
      <c r="AT641" s="2"/>
      <c r="AU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7"/>
      <c r="AO642" s="7"/>
      <c r="AP642" s="2"/>
      <c r="AQ642" s="2"/>
      <c r="AR642" s="2"/>
      <c r="AS642" s="2"/>
      <c r="AT642" s="2"/>
      <c r="AU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7"/>
      <c r="AO643" s="7"/>
      <c r="AP643" s="2"/>
      <c r="AQ643" s="2"/>
      <c r="AR643" s="2"/>
      <c r="AS643" s="2"/>
      <c r="AT643" s="2"/>
      <c r="AU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7"/>
      <c r="AO644" s="7"/>
      <c r="AP644" s="2"/>
      <c r="AQ644" s="2"/>
      <c r="AR644" s="2"/>
      <c r="AS644" s="2"/>
      <c r="AT644" s="2"/>
      <c r="AU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7"/>
      <c r="AO645" s="7"/>
      <c r="AP645" s="2"/>
      <c r="AQ645" s="2"/>
      <c r="AR645" s="2"/>
      <c r="AS645" s="2"/>
      <c r="AT645" s="2"/>
      <c r="AU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7"/>
      <c r="AO646" s="7"/>
      <c r="AP646" s="2"/>
      <c r="AQ646" s="2"/>
      <c r="AR646" s="2"/>
      <c r="AS646" s="2"/>
      <c r="AT646" s="2"/>
      <c r="AU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7"/>
      <c r="AO647" s="7"/>
      <c r="AP647" s="2"/>
      <c r="AQ647" s="2"/>
      <c r="AR647" s="2"/>
      <c r="AS647" s="2"/>
      <c r="AT647" s="2"/>
      <c r="AU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7"/>
      <c r="AO648" s="7"/>
      <c r="AP648" s="2"/>
      <c r="AQ648" s="2"/>
      <c r="AR648" s="2"/>
      <c r="AS648" s="2"/>
      <c r="AT648" s="2"/>
      <c r="AU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7"/>
      <c r="AO649" s="7"/>
      <c r="AP649" s="2"/>
      <c r="AQ649" s="2"/>
      <c r="AR649" s="2"/>
      <c r="AS649" s="2"/>
      <c r="AT649" s="2"/>
      <c r="AU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7"/>
      <c r="AO650" s="7"/>
      <c r="AP650" s="2"/>
      <c r="AQ650" s="2"/>
      <c r="AR650" s="2"/>
      <c r="AS650" s="2"/>
      <c r="AT650" s="2"/>
      <c r="AU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7"/>
      <c r="AO651" s="7"/>
      <c r="AP651" s="2"/>
      <c r="AQ651" s="2"/>
      <c r="AR651" s="2"/>
      <c r="AS651" s="2"/>
      <c r="AT651" s="2"/>
      <c r="AU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7"/>
      <c r="AO652" s="7"/>
      <c r="AP652" s="2"/>
      <c r="AQ652" s="2"/>
      <c r="AR652" s="2"/>
      <c r="AS652" s="2"/>
      <c r="AT652" s="2"/>
      <c r="AU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7"/>
      <c r="AO653" s="7"/>
      <c r="AP653" s="2"/>
      <c r="AQ653" s="2"/>
      <c r="AR653" s="2"/>
      <c r="AS653" s="2"/>
      <c r="AT653" s="2"/>
      <c r="AU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7"/>
      <c r="AO654" s="7"/>
      <c r="AP654" s="2"/>
      <c r="AQ654" s="2"/>
      <c r="AR654" s="2"/>
      <c r="AS654" s="2"/>
      <c r="AT654" s="2"/>
      <c r="AU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7"/>
      <c r="AO655" s="7"/>
      <c r="AP655" s="2"/>
      <c r="AQ655" s="2"/>
      <c r="AR655" s="2"/>
      <c r="AS655" s="2"/>
      <c r="AT655" s="2"/>
      <c r="AU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7"/>
      <c r="AO656" s="7"/>
      <c r="AP656" s="2"/>
      <c r="AQ656" s="2"/>
      <c r="AR656" s="2"/>
      <c r="AS656" s="2"/>
      <c r="AT656" s="2"/>
      <c r="AU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7"/>
      <c r="AO657" s="7"/>
      <c r="AP657" s="2"/>
      <c r="AQ657" s="2"/>
      <c r="AR657" s="2"/>
      <c r="AS657" s="2"/>
      <c r="AT657" s="2"/>
      <c r="AU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7"/>
      <c r="AO658" s="7"/>
      <c r="AP658" s="2"/>
      <c r="AQ658" s="2"/>
      <c r="AR658" s="2"/>
      <c r="AS658" s="2"/>
      <c r="AT658" s="2"/>
      <c r="AU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7"/>
      <c r="AO659" s="7"/>
      <c r="AP659" s="2"/>
      <c r="AQ659" s="2"/>
      <c r="AR659" s="2"/>
      <c r="AS659" s="2"/>
      <c r="AT659" s="2"/>
      <c r="AU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7"/>
      <c r="AO660" s="7"/>
      <c r="AP660" s="2"/>
      <c r="AQ660" s="2"/>
      <c r="AR660" s="2"/>
      <c r="AS660" s="2"/>
      <c r="AT660" s="2"/>
      <c r="AU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7"/>
      <c r="AO661" s="7"/>
      <c r="AP661" s="2"/>
      <c r="AQ661" s="2"/>
      <c r="AR661" s="2"/>
      <c r="AS661" s="2"/>
      <c r="AT661" s="2"/>
      <c r="AU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7"/>
      <c r="AO662" s="7"/>
      <c r="AP662" s="2"/>
      <c r="AQ662" s="2"/>
      <c r="AR662" s="2"/>
      <c r="AS662" s="2"/>
      <c r="AT662" s="2"/>
      <c r="AU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7"/>
      <c r="AO663" s="7"/>
      <c r="AP663" s="2"/>
      <c r="AQ663" s="2"/>
      <c r="AR663" s="2"/>
      <c r="AS663" s="2"/>
      <c r="AT663" s="2"/>
      <c r="AU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7"/>
      <c r="AO664" s="7"/>
      <c r="AP664" s="2"/>
      <c r="AQ664" s="2"/>
      <c r="AR664" s="2"/>
      <c r="AS664" s="2"/>
      <c r="AT664" s="2"/>
      <c r="AU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7"/>
      <c r="AO665" s="7"/>
      <c r="AP665" s="2"/>
      <c r="AQ665" s="2"/>
      <c r="AR665" s="2"/>
      <c r="AS665" s="2"/>
      <c r="AT665" s="2"/>
      <c r="AU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7"/>
      <c r="AO666" s="7"/>
      <c r="AP666" s="2"/>
      <c r="AQ666" s="2"/>
      <c r="AR666" s="2"/>
      <c r="AS666" s="2"/>
      <c r="AT666" s="2"/>
      <c r="AU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7"/>
      <c r="AO667" s="7"/>
      <c r="AP667" s="2"/>
      <c r="AQ667" s="2"/>
      <c r="AR667" s="2"/>
      <c r="AS667" s="2"/>
      <c r="AT667" s="2"/>
      <c r="AU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7"/>
      <c r="AO668" s="7"/>
      <c r="AP668" s="2"/>
      <c r="AQ668" s="2"/>
      <c r="AR668" s="2"/>
      <c r="AS668" s="2"/>
      <c r="AT668" s="2"/>
      <c r="AU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7"/>
      <c r="AO669" s="7"/>
      <c r="AP669" s="2"/>
      <c r="AQ669" s="2"/>
      <c r="AR669" s="2"/>
      <c r="AS669" s="2"/>
      <c r="AT669" s="2"/>
      <c r="AU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7"/>
      <c r="AO670" s="7"/>
      <c r="AP670" s="2"/>
      <c r="AQ670" s="2"/>
      <c r="AR670" s="2"/>
      <c r="AS670" s="2"/>
      <c r="AT670" s="2"/>
      <c r="AU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7"/>
      <c r="AO671" s="7"/>
      <c r="AP671" s="2"/>
      <c r="AQ671" s="2"/>
      <c r="AR671" s="2"/>
      <c r="AS671" s="2"/>
      <c r="AT671" s="2"/>
      <c r="AU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7"/>
      <c r="AO672" s="7"/>
      <c r="AP672" s="2"/>
      <c r="AQ672" s="2"/>
      <c r="AR672" s="2"/>
      <c r="AS672" s="2"/>
      <c r="AT672" s="2"/>
      <c r="AU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7"/>
      <c r="AO673" s="7"/>
      <c r="AP673" s="2"/>
      <c r="AQ673" s="2"/>
      <c r="AR673" s="2"/>
      <c r="AS673" s="2"/>
      <c r="AT673" s="2"/>
      <c r="AU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7"/>
      <c r="AO674" s="7"/>
      <c r="AP674" s="2"/>
      <c r="AQ674" s="2"/>
      <c r="AR674" s="2"/>
      <c r="AS674" s="2"/>
      <c r="AT674" s="2"/>
      <c r="AU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7"/>
      <c r="AO675" s="7"/>
      <c r="AP675" s="2"/>
      <c r="AQ675" s="2"/>
      <c r="AR675" s="2"/>
      <c r="AS675" s="2"/>
      <c r="AT675" s="2"/>
      <c r="AU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7"/>
      <c r="AO676" s="7"/>
      <c r="AP676" s="2"/>
      <c r="AQ676" s="2"/>
      <c r="AR676" s="2"/>
      <c r="AS676" s="2"/>
      <c r="AT676" s="2"/>
      <c r="AU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7"/>
      <c r="AO677" s="7"/>
      <c r="AP677" s="2"/>
      <c r="AQ677" s="2"/>
      <c r="AR677" s="2"/>
      <c r="AS677" s="2"/>
      <c r="AT677" s="2"/>
      <c r="AU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7"/>
      <c r="AO678" s="7"/>
      <c r="AP678" s="2"/>
      <c r="AQ678" s="2"/>
      <c r="AR678" s="2"/>
      <c r="AS678" s="2"/>
      <c r="AT678" s="2"/>
      <c r="AU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7"/>
      <c r="AO679" s="7"/>
      <c r="AP679" s="2"/>
      <c r="AQ679" s="2"/>
      <c r="AR679" s="2"/>
      <c r="AS679" s="2"/>
      <c r="AT679" s="2"/>
      <c r="AU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7"/>
      <c r="AO680" s="7"/>
      <c r="AP680" s="2"/>
      <c r="AQ680" s="2"/>
      <c r="AR680" s="2"/>
      <c r="AS680" s="2"/>
      <c r="AT680" s="2"/>
      <c r="AU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7"/>
      <c r="AO681" s="7"/>
      <c r="AP681" s="2"/>
      <c r="AQ681" s="2"/>
      <c r="AR681" s="2"/>
      <c r="AS681" s="2"/>
      <c r="AT681" s="2"/>
      <c r="AU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7"/>
      <c r="AO682" s="7"/>
      <c r="AP682" s="2"/>
      <c r="AQ682" s="2"/>
      <c r="AR682" s="2"/>
      <c r="AS682" s="2"/>
      <c r="AT682" s="2"/>
      <c r="AU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7"/>
      <c r="AO683" s="7"/>
      <c r="AP683" s="2"/>
      <c r="AQ683" s="2"/>
      <c r="AR683" s="2"/>
      <c r="AS683" s="2"/>
      <c r="AT683" s="2"/>
      <c r="AU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7"/>
      <c r="AO684" s="7"/>
      <c r="AP684" s="2"/>
      <c r="AQ684" s="2"/>
      <c r="AR684" s="2"/>
      <c r="AS684" s="2"/>
      <c r="AT684" s="2"/>
      <c r="AU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7"/>
      <c r="AO685" s="7"/>
      <c r="AP685" s="2"/>
      <c r="AQ685" s="2"/>
      <c r="AR685" s="2"/>
      <c r="AS685" s="2"/>
      <c r="AT685" s="2"/>
      <c r="AU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7"/>
      <c r="AO686" s="7"/>
      <c r="AP686" s="2"/>
      <c r="AQ686" s="2"/>
      <c r="AR686" s="2"/>
      <c r="AS686" s="2"/>
      <c r="AT686" s="2"/>
      <c r="AU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7"/>
      <c r="AO687" s="7"/>
      <c r="AP687" s="2"/>
      <c r="AQ687" s="2"/>
      <c r="AR687" s="2"/>
      <c r="AS687" s="2"/>
      <c r="AT687" s="2"/>
      <c r="AU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7"/>
      <c r="AO688" s="7"/>
      <c r="AP688" s="2"/>
      <c r="AQ688" s="2"/>
      <c r="AR688" s="2"/>
      <c r="AS688" s="2"/>
      <c r="AT688" s="2"/>
      <c r="AU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7"/>
      <c r="AO689" s="7"/>
      <c r="AP689" s="2"/>
      <c r="AQ689" s="2"/>
      <c r="AR689" s="2"/>
      <c r="AS689" s="2"/>
      <c r="AT689" s="2"/>
      <c r="AU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7"/>
      <c r="AO690" s="7"/>
      <c r="AP690" s="2"/>
      <c r="AQ690" s="2"/>
      <c r="AR690" s="2"/>
      <c r="AS690" s="2"/>
      <c r="AT690" s="2"/>
      <c r="AU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7"/>
      <c r="AO691" s="7"/>
      <c r="AP691" s="2"/>
      <c r="AQ691" s="2"/>
      <c r="AR691" s="2"/>
      <c r="AS691" s="2"/>
      <c r="AT691" s="2"/>
      <c r="AU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7"/>
      <c r="AO692" s="7"/>
      <c r="AP692" s="2"/>
      <c r="AQ692" s="2"/>
      <c r="AR692" s="2"/>
      <c r="AS692" s="2"/>
      <c r="AT692" s="2"/>
      <c r="AU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7"/>
      <c r="AO693" s="7"/>
      <c r="AP693" s="2"/>
      <c r="AQ693" s="2"/>
      <c r="AR693" s="2"/>
      <c r="AS693" s="2"/>
      <c r="AT693" s="2"/>
      <c r="AU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7"/>
      <c r="AO694" s="7"/>
      <c r="AP694" s="2"/>
      <c r="AQ694" s="2"/>
      <c r="AR694" s="2"/>
      <c r="AS694" s="2"/>
      <c r="AT694" s="2"/>
      <c r="AU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7"/>
      <c r="AO695" s="7"/>
      <c r="AP695" s="2"/>
      <c r="AQ695" s="2"/>
      <c r="AR695" s="2"/>
      <c r="AS695" s="2"/>
      <c r="AT695" s="2"/>
      <c r="AU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7"/>
      <c r="AO696" s="7"/>
      <c r="AP696" s="2"/>
      <c r="AQ696" s="2"/>
      <c r="AR696" s="2"/>
      <c r="AS696" s="2"/>
      <c r="AT696" s="2"/>
      <c r="AU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7"/>
      <c r="AO697" s="7"/>
      <c r="AP697" s="2"/>
      <c r="AQ697" s="2"/>
      <c r="AR697" s="2"/>
      <c r="AS697" s="2"/>
      <c r="AT697" s="2"/>
      <c r="AU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7"/>
      <c r="AO698" s="7"/>
      <c r="AP698" s="2"/>
      <c r="AQ698" s="2"/>
      <c r="AR698" s="2"/>
      <c r="AS698" s="2"/>
      <c r="AT698" s="2"/>
      <c r="AU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7"/>
      <c r="AO699" s="7"/>
      <c r="AP699" s="2"/>
      <c r="AQ699" s="2"/>
      <c r="AR699" s="2"/>
      <c r="AS699" s="2"/>
      <c r="AT699" s="2"/>
      <c r="AU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7"/>
      <c r="AO700" s="7"/>
      <c r="AP700" s="2"/>
      <c r="AQ700" s="2"/>
      <c r="AR700" s="2"/>
      <c r="AS700" s="2"/>
      <c r="AT700" s="2"/>
      <c r="AU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7"/>
      <c r="AO701" s="7"/>
      <c r="AP701" s="2"/>
      <c r="AQ701" s="2"/>
      <c r="AR701" s="2"/>
      <c r="AS701" s="2"/>
      <c r="AT701" s="2"/>
      <c r="AU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7"/>
      <c r="AO702" s="7"/>
      <c r="AP702" s="2"/>
      <c r="AQ702" s="2"/>
      <c r="AR702" s="2"/>
      <c r="AS702" s="2"/>
      <c r="AT702" s="2"/>
      <c r="AU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7"/>
      <c r="AO703" s="7"/>
      <c r="AP703" s="2"/>
      <c r="AQ703" s="2"/>
      <c r="AR703" s="2"/>
      <c r="AS703" s="2"/>
      <c r="AT703" s="2"/>
      <c r="AU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7"/>
      <c r="AO704" s="7"/>
      <c r="AP704" s="2"/>
      <c r="AQ704" s="2"/>
      <c r="AR704" s="2"/>
      <c r="AS704" s="2"/>
      <c r="AT704" s="2"/>
      <c r="AU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7"/>
      <c r="AO705" s="7"/>
      <c r="AP705" s="2"/>
      <c r="AQ705" s="2"/>
      <c r="AR705" s="2"/>
      <c r="AS705" s="2"/>
      <c r="AT705" s="2"/>
      <c r="AU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7"/>
      <c r="AO706" s="7"/>
      <c r="AP706" s="2"/>
      <c r="AQ706" s="2"/>
      <c r="AR706" s="2"/>
      <c r="AS706" s="2"/>
      <c r="AT706" s="2"/>
      <c r="AU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7"/>
      <c r="AO707" s="7"/>
      <c r="AP707" s="2"/>
      <c r="AQ707" s="2"/>
      <c r="AR707" s="2"/>
      <c r="AS707" s="2"/>
      <c r="AT707" s="2"/>
      <c r="AU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7"/>
      <c r="AO708" s="7"/>
      <c r="AP708" s="2"/>
      <c r="AQ708" s="2"/>
      <c r="AR708" s="2"/>
      <c r="AS708" s="2"/>
      <c r="AT708" s="2"/>
      <c r="AU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7"/>
      <c r="AO709" s="7"/>
      <c r="AP709" s="2"/>
      <c r="AQ709" s="2"/>
      <c r="AR709" s="2"/>
      <c r="AS709" s="2"/>
      <c r="AT709" s="2"/>
      <c r="AU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7"/>
      <c r="AO710" s="7"/>
      <c r="AP710" s="2"/>
      <c r="AQ710" s="2"/>
      <c r="AR710" s="2"/>
      <c r="AS710" s="2"/>
      <c r="AT710" s="2"/>
      <c r="AU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7"/>
      <c r="AO711" s="7"/>
      <c r="AP711" s="2"/>
      <c r="AQ711" s="2"/>
      <c r="AR711" s="2"/>
      <c r="AS711" s="2"/>
      <c r="AT711" s="2"/>
      <c r="AU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7"/>
      <c r="AO712" s="7"/>
      <c r="AP712" s="2"/>
      <c r="AQ712" s="2"/>
      <c r="AR712" s="2"/>
      <c r="AS712" s="2"/>
      <c r="AT712" s="2"/>
      <c r="AU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7"/>
      <c r="AO713" s="7"/>
      <c r="AP713" s="2"/>
      <c r="AQ713" s="2"/>
      <c r="AR713" s="2"/>
      <c r="AS713" s="2"/>
      <c r="AT713" s="2"/>
      <c r="AU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7"/>
      <c r="AO714" s="7"/>
      <c r="AP714" s="2"/>
      <c r="AQ714" s="2"/>
      <c r="AR714" s="2"/>
      <c r="AS714" s="2"/>
      <c r="AT714" s="2"/>
      <c r="AU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7"/>
      <c r="AO715" s="7"/>
      <c r="AP715" s="2"/>
      <c r="AQ715" s="2"/>
      <c r="AR715" s="2"/>
      <c r="AS715" s="2"/>
      <c r="AT715" s="2"/>
      <c r="AU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7"/>
      <c r="AO716" s="7"/>
      <c r="AP716" s="2"/>
      <c r="AQ716" s="2"/>
      <c r="AR716" s="2"/>
      <c r="AS716" s="2"/>
      <c r="AT716" s="2"/>
      <c r="AU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7"/>
      <c r="AO717" s="7"/>
      <c r="AP717" s="2"/>
      <c r="AQ717" s="2"/>
      <c r="AR717" s="2"/>
      <c r="AS717" s="2"/>
      <c r="AT717" s="2"/>
      <c r="AU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7"/>
      <c r="AO718" s="7"/>
      <c r="AP718" s="2"/>
      <c r="AQ718" s="2"/>
      <c r="AR718" s="2"/>
      <c r="AS718" s="2"/>
      <c r="AT718" s="2"/>
      <c r="AU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7"/>
      <c r="AO719" s="7"/>
      <c r="AP719" s="2"/>
      <c r="AQ719" s="2"/>
      <c r="AR719" s="2"/>
      <c r="AS719" s="2"/>
      <c r="AT719" s="2"/>
      <c r="AU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7"/>
      <c r="AO720" s="7"/>
      <c r="AP720" s="2"/>
      <c r="AQ720" s="2"/>
      <c r="AR720" s="2"/>
      <c r="AS720" s="2"/>
      <c r="AT720" s="2"/>
      <c r="AU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7"/>
      <c r="AO721" s="7"/>
      <c r="AP721" s="2"/>
      <c r="AQ721" s="2"/>
      <c r="AR721" s="2"/>
      <c r="AS721" s="2"/>
      <c r="AT721" s="2"/>
      <c r="AU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7"/>
      <c r="AO722" s="7"/>
      <c r="AP722" s="2"/>
      <c r="AQ722" s="2"/>
      <c r="AR722" s="2"/>
      <c r="AS722" s="2"/>
      <c r="AT722" s="2"/>
      <c r="AU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7"/>
      <c r="AO723" s="7"/>
      <c r="AP723" s="2"/>
      <c r="AQ723" s="2"/>
      <c r="AR723" s="2"/>
      <c r="AS723" s="2"/>
      <c r="AT723" s="2"/>
      <c r="AU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7"/>
      <c r="AO724" s="7"/>
      <c r="AP724" s="2"/>
      <c r="AQ724" s="2"/>
      <c r="AR724" s="2"/>
      <c r="AS724" s="2"/>
      <c r="AT724" s="2"/>
      <c r="AU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7"/>
      <c r="AO725" s="7"/>
      <c r="AP725" s="2"/>
      <c r="AQ725" s="2"/>
      <c r="AR725" s="2"/>
      <c r="AS725" s="2"/>
      <c r="AT725" s="2"/>
      <c r="AU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7"/>
      <c r="AO726" s="7"/>
      <c r="AP726" s="2"/>
      <c r="AQ726" s="2"/>
      <c r="AR726" s="2"/>
      <c r="AS726" s="2"/>
      <c r="AT726" s="2"/>
      <c r="AU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7"/>
      <c r="AO727" s="7"/>
      <c r="AP727" s="2"/>
      <c r="AQ727" s="2"/>
      <c r="AR727" s="2"/>
      <c r="AS727" s="2"/>
      <c r="AT727" s="2"/>
      <c r="AU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7"/>
      <c r="AO728" s="7"/>
      <c r="AP728" s="2"/>
      <c r="AQ728" s="2"/>
      <c r="AR728" s="2"/>
      <c r="AS728" s="2"/>
      <c r="AT728" s="2"/>
      <c r="AU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7"/>
      <c r="AO729" s="7"/>
      <c r="AP729" s="2"/>
      <c r="AQ729" s="2"/>
      <c r="AR729" s="2"/>
      <c r="AS729" s="2"/>
      <c r="AT729" s="2"/>
      <c r="AU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7"/>
      <c r="AO730" s="7"/>
      <c r="AP730" s="2"/>
      <c r="AQ730" s="2"/>
      <c r="AR730" s="2"/>
      <c r="AS730" s="2"/>
      <c r="AT730" s="2"/>
      <c r="AU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7"/>
      <c r="AO731" s="7"/>
      <c r="AP731" s="2"/>
      <c r="AQ731" s="2"/>
      <c r="AR731" s="2"/>
      <c r="AS731" s="2"/>
      <c r="AT731" s="2"/>
      <c r="AU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7"/>
      <c r="AO732" s="7"/>
      <c r="AP732" s="2"/>
      <c r="AQ732" s="2"/>
      <c r="AR732" s="2"/>
      <c r="AS732" s="2"/>
      <c r="AT732" s="2"/>
      <c r="AU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7"/>
      <c r="AO733" s="7"/>
      <c r="AP733" s="2"/>
      <c r="AQ733" s="2"/>
      <c r="AR733" s="2"/>
      <c r="AS733" s="2"/>
      <c r="AT733" s="2"/>
      <c r="AU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7"/>
      <c r="AO734" s="7"/>
      <c r="AP734" s="2"/>
      <c r="AQ734" s="2"/>
      <c r="AR734" s="2"/>
      <c r="AS734" s="2"/>
      <c r="AT734" s="2"/>
      <c r="AU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7"/>
      <c r="AO735" s="7"/>
      <c r="AP735" s="2"/>
      <c r="AQ735" s="2"/>
      <c r="AR735" s="2"/>
      <c r="AS735" s="2"/>
      <c r="AT735" s="2"/>
      <c r="AU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7"/>
      <c r="AO736" s="7"/>
      <c r="AP736" s="2"/>
      <c r="AQ736" s="2"/>
      <c r="AR736" s="2"/>
      <c r="AS736" s="2"/>
      <c r="AT736" s="2"/>
      <c r="AU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7"/>
      <c r="AO737" s="7"/>
      <c r="AP737" s="2"/>
      <c r="AQ737" s="2"/>
      <c r="AR737" s="2"/>
      <c r="AS737" s="2"/>
      <c r="AT737" s="2"/>
      <c r="AU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7"/>
      <c r="AO738" s="7"/>
      <c r="AP738" s="2"/>
      <c r="AQ738" s="2"/>
      <c r="AR738" s="2"/>
      <c r="AS738" s="2"/>
      <c r="AT738" s="2"/>
      <c r="AU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7"/>
      <c r="AO739" s="7"/>
      <c r="AP739" s="2"/>
      <c r="AQ739" s="2"/>
      <c r="AR739" s="2"/>
      <c r="AS739" s="2"/>
      <c r="AT739" s="2"/>
      <c r="AU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7"/>
      <c r="AO740" s="7"/>
      <c r="AP740" s="2"/>
      <c r="AQ740" s="2"/>
      <c r="AR740" s="2"/>
      <c r="AS740" s="2"/>
      <c r="AT740" s="2"/>
      <c r="AU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7"/>
      <c r="AO741" s="7"/>
      <c r="AP741" s="2"/>
      <c r="AQ741" s="2"/>
      <c r="AR741" s="2"/>
      <c r="AS741" s="2"/>
      <c r="AT741" s="2"/>
      <c r="AU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7"/>
      <c r="AO742" s="7"/>
      <c r="AP742" s="2"/>
      <c r="AQ742" s="2"/>
      <c r="AR742" s="2"/>
      <c r="AS742" s="2"/>
      <c r="AT742" s="2"/>
      <c r="AU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7"/>
      <c r="AO743" s="7"/>
      <c r="AP743" s="2"/>
      <c r="AQ743" s="2"/>
      <c r="AR743" s="2"/>
      <c r="AS743" s="2"/>
      <c r="AT743" s="2"/>
      <c r="AU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7"/>
      <c r="AO744" s="7"/>
      <c r="AP744" s="2"/>
      <c r="AQ744" s="2"/>
      <c r="AR744" s="2"/>
      <c r="AS744" s="2"/>
      <c r="AT744" s="2"/>
      <c r="AU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7"/>
      <c r="AO745" s="7"/>
      <c r="AP745" s="2"/>
      <c r="AQ745" s="2"/>
      <c r="AR745" s="2"/>
      <c r="AS745" s="2"/>
      <c r="AT745" s="2"/>
      <c r="AU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7"/>
      <c r="AO746" s="7"/>
      <c r="AP746" s="2"/>
      <c r="AQ746" s="2"/>
      <c r="AR746" s="2"/>
      <c r="AS746" s="2"/>
      <c r="AT746" s="2"/>
      <c r="AU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7"/>
      <c r="AO747" s="7"/>
      <c r="AP747" s="2"/>
      <c r="AQ747" s="2"/>
      <c r="AR747" s="2"/>
      <c r="AS747" s="2"/>
      <c r="AT747" s="2"/>
      <c r="AU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7"/>
      <c r="AO748" s="7"/>
      <c r="AP748" s="2"/>
      <c r="AQ748" s="2"/>
      <c r="AR748" s="2"/>
      <c r="AS748" s="2"/>
      <c r="AT748" s="2"/>
      <c r="AU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7"/>
      <c r="AO749" s="7"/>
      <c r="AP749" s="2"/>
      <c r="AQ749" s="2"/>
      <c r="AR749" s="2"/>
      <c r="AS749" s="2"/>
      <c r="AT749" s="2"/>
      <c r="AU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7"/>
      <c r="AO750" s="7"/>
      <c r="AP750" s="2"/>
      <c r="AQ750" s="2"/>
      <c r="AR750" s="2"/>
      <c r="AS750" s="2"/>
      <c r="AT750" s="2"/>
      <c r="AU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7"/>
      <c r="AO751" s="7"/>
      <c r="AP751" s="2"/>
      <c r="AQ751" s="2"/>
      <c r="AR751" s="2"/>
      <c r="AS751" s="2"/>
      <c r="AT751" s="2"/>
      <c r="AU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7"/>
      <c r="AO752" s="7"/>
      <c r="AP752" s="2"/>
      <c r="AQ752" s="2"/>
      <c r="AR752" s="2"/>
      <c r="AS752" s="2"/>
      <c r="AT752" s="2"/>
      <c r="AU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7"/>
      <c r="AO753" s="7"/>
      <c r="AP753" s="2"/>
      <c r="AQ753" s="2"/>
      <c r="AR753" s="2"/>
      <c r="AS753" s="2"/>
      <c r="AT753" s="2"/>
      <c r="AU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7"/>
      <c r="AO754" s="7"/>
      <c r="AP754" s="2"/>
      <c r="AQ754" s="2"/>
      <c r="AR754" s="2"/>
      <c r="AS754" s="2"/>
      <c r="AT754" s="2"/>
      <c r="AU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7"/>
      <c r="AO755" s="7"/>
      <c r="AP755" s="2"/>
      <c r="AQ755" s="2"/>
      <c r="AR755" s="2"/>
      <c r="AS755" s="2"/>
      <c r="AT755" s="2"/>
      <c r="AU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7"/>
      <c r="AO756" s="7"/>
      <c r="AP756" s="2"/>
      <c r="AQ756" s="2"/>
      <c r="AR756" s="2"/>
      <c r="AS756" s="2"/>
      <c r="AT756" s="2"/>
      <c r="AU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7"/>
      <c r="AO757" s="7"/>
      <c r="AP757" s="2"/>
      <c r="AQ757" s="2"/>
      <c r="AR757" s="2"/>
      <c r="AS757" s="2"/>
      <c r="AT757" s="2"/>
      <c r="AU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7"/>
      <c r="AO758" s="7"/>
      <c r="AP758" s="2"/>
      <c r="AQ758" s="2"/>
      <c r="AR758" s="2"/>
      <c r="AS758" s="2"/>
      <c r="AT758" s="2"/>
      <c r="AU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7"/>
      <c r="AO759" s="7"/>
      <c r="AP759" s="2"/>
      <c r="AQ759" s="2"/>
      <c r="AR759" s="2"/>
      <c r="AS759" s="2"/>
      <c r="AT759" s="2"/>
      <c r="AU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7"/>
      <c r="AO760" s="7"/>
      <c r="AP760" s="2"/>
      <c r="AQ760" s="2"/>
      <c r="AR760" s="2"/>
      <c r="AS760" s="2"/>
      <c r="AT760" s="2"/>
      <c r="AU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7"/>
      <c r="AO761" s="7"/>
      <c r="AP761" s="2"/>
      <c r="AQ761" s="2"/>
      <c r="AR761" s="2"/>
      <c r="AS761" s="2"/>
      <c r="AT761" s="2"/>
      <c r="AU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7"/>
      <c r="AO762" s="7"/>
      <c r="AP762" s="2"/>
      <c r="AQ762" s="2"/>
      <c r="AR762" s="2"/>
      <c r="AS762" s="2"/>
      <c r="AT762" s="2"/>
      <c r="AU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7"/>
      <c r="AO763" s="7"/>
      <c r="AP763" s="2"/>
      <c r="AQ763" s="2"/>
      <c r="AR763" s="2"/>
      <c r="AS763" s="2"/>
      <c r="AT763" s="2"/>
      <c r="AU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7"/>
      <c r="AO764" s="7"/>
      <c r="AP764" s="2"/>
      <c r="AQ764" s="2"/>
      <c r="AR764" s="2"/>
      <c r="AS764" s="2"/>
      <c r="AT764" s="2"/>
      <c r="AU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7"/>
      <c r="AO765" s="7"/>
      <c r="AP765" s="2"/>
      <c r="AQ765" s="2"/>
      <c r="AR765" s="2"/>
      <c r="AS765" s="2"/>
      <c r="AT765" s="2"/>
      <c r="AU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7"/>
      <c r="AO766" s="7"/>
      <c r="AP766" s="2"/>
      <c r="AQ766" s="2"/>
      <c r="AR766" s="2"/>
      <c r="AS766" s="2"/>
      <c r="AT766" s="2"/>
      <c r="AU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7"/>
      <c r="AO767" s="7"/>
      <c r="AP767" s="2"/>
      <c r="AQ767" s="2"/>
      <c r="AR767" s="2"/>
      <c r="AS767" s="2"/>
      <c r="AT767" s="2"/>
      <c r="AU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7"/>
      <c r="AO768" s="7"/>
      <c r="AP768" s="2"/>
      <c r="AQ768" s="2"/>
      <c r="AR768" s="2"/>
      <c r="AS768" s="2"/>
      <c r="AT768" s="2"/>
      <c r="AU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7"/>
      <c r="AO769" s="7"/>
      <c r="AP769" s="2"/>
      <c r="AQ769" s="2"/>
      <c r="AR769" s="2"/>
      <c r="AS769" s="2"/>
      <c r="AT769" s="2"/>
      <c r="AU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7"/>
      <c r="AO770" s="7"/>
      <c r="AP770" s="2"/>
      <c r="AQ770" s="2"/>
      <c r="AR770" s="2"/>
      <c r="AS770" s="2"/>
      <c r="AT770" s="2"/>
      <c r="AU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7"/>
      <c r="AO771" s="7"/>
      <c r="AP771" s="2"/>
      <c r="AQ771" s="2"/>
      <c r="AR771" s="2"/>
      <c r="AS771" s="2"/>
      <c r="AT771" s="2"/>
      <c r="AU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7"/>
      <c r="AO772" s="7"/>
      <c r="AP772" s="2"/>
      <c r="AQ772" s="2"/>
      <c r="AR772" s="2"/>
      <c r="AS772" s="2"/>
      <c r="AT772" s="2"/>
      <c r="AU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7"/>
      <c r="AO773" s="7"/>
      <c r="AP773" s="2"/>
      <c r="AQ773" s="2"/>
      <c r="AR773" s="2"/>
      <c r="AS773" s="2"/>
      <c r="AT773" s="2"/>
      <c r="AU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7"/>
      <c r="AO774" s="7"/>
      <c r="AP774" s="2"/>
      <c r="AQ774" s="2"/>
      <c r="AR774" s="2"/>
      <c r="AS774" s="2"/>
      <c r="AT774" s="2"/>
      <c r="AU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7"/>
      <c r="AO775" s="7"/>
      <c r="AP775" s="2"/>
      <c r="AQ775" s="2"/>
      <c r="AR775" s="2"/>
      <c r="AS775" s="2"/>
      <c r="AT775" s="2"/>
      <c r="AU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7"/>
      <c r="AO776" s="7"/>
      <c r="AP776" s="2"/>
      <c r="AQ776" s="2"/>
      <c r="AR776" s="2"/>
      <c r="AS776" s="2"/>
      <c r="AT776" s="2"/>
      <c r="AU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7"/>
      <c r="AO777" s="7"/>
      <c r="AP777" s="2"/>
      <c r="AQ777" s="2"/>
      <c r="AR777" s="2"/>
      <c r="AS777" s="2"/>
      <c r="AT777" s="2"/>
      <c r="AU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7"/>
      <c r="AO778" s="7"/>
      <c r="AP778" s="2"/>
      <c r="AQ778" s="2"/>
      <c r="AR778" s="2"/>
      <c r="AS778" s="2"/>
      <c r="AT778" s="2"/>
      <c r="AU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7"/>
      <c r="AO779" s="7"/>
      <c r="AP779" s="2"/>
      <c r="AQ779" s="2"/>
      <c r="AR779" s="2"/>
      <c r="AS779" s="2"/>
      <c r="AT779" s="2"/>
      <c r="AU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7"/>
      <c r="AO780" s="7"/>
      <c r="AP780" s="2"/>
      <c r="AQ780" s="2"/>
      <c r="AR780" s="2"/>
      <c r="AS780" s="2"/>
      <c r="AT780" s="2"/>
      <c r="AU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7"/>
      <c r="AO781" s="7"/>
      <c r="AP781" s="2"/>
      <c r="AQ781" s="2"/>
      <c r="AR781" s="2"/>
      <c r="AS781" s="2"/>
      <c r="AT781" s="2"/>
      <c r="AU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7"/>
      <c r="AO782" s="7"/>
      <c r="AP782" s="2"/>
      <c r="AQ782" s="2"/>
      <c r="AR782" s="2"/>
      <c r="AS782" s="2"/>
      <c r="AT782" s="2"/>
      <c r="AU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7"/>
      <c r="AO783" s="7"/>
      <c r="AP783" s="2"/>
      <c r="AQ783" s="2"/>
      <c r="AR783" s="2"/>
      <c r="AS783" s="2"/>
      <c r="AT783" s="2"/>
      <c r="AU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7"/>
      <c r="AO784" s="7"/>
      <c r="AP784" s="2"/>
      <c r="AQ784" s="2"/>
      <c r="AR784" s="2"/>
      <c r="AS784" s="2"/>
      <c r="AT784" s="2"/>
      <c r="AU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7"/>
      <c r="AO785" s="7"/>
      <c r="AP785" s="2"/>
      <c r="AQ785" s="2"/>
      <c r="AR785" s="2"/>
      <c r="AS785" s="2"/>
      <c r="AT785" s="2"/>
      <c r="AU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7"/>
      <c r="AO786" s="7"/>
      <c r="AP786" s="2"/>
      <c r="AQ786" s="2"/>
      <c r="AR786" s="2"/>
      <c r="AS786" s="2"/>
      <c r="AT786" s="2"/>
      <c r="AU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7"/>
      <c r="AO787" s="7"/>
      <c r="AP787" s="2"/>
      <c r="AQ787" s="2"/>
      <c r="AR787" s="2"/>
      <c r="AS787" s="2"/>
      <c r="AT787" s="2"/>
      <c r="AU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7"/>
      <c r="AO788" s="7"/>
      <c r="AP788" s="2"/>
      <c r="AQ788" s="2"/>
      <c r="AR788" s="2"/>
      <c r="AS788" s="2"/>
      <c r="AT788" s="2"/>
      <c r="AU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7"/>
      <c r="AO789" s="7"/>
      <c r="AP789" s="2"/>
      <c r="AQ789" s="2"/>
      <c r="AR789" s="2"/>
      <c r="AS789" s="2"/>
      <c r="AT789" s="2"/>
      <c r="AU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7"/>
      <c r="AO790" s="7"/>
      <c r="AP790" s="2"/>
      <c r="AQ790" s="2"/>
      <c r="AR790" s="2"/>
      <c r="AS790" s="2"/>
      <c r="AT790" s="2"/>
      <c r="AU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7"/>
      <c r="AO791" s="7"/>
      <c r="AP791" s="2"/>
      <c r="AQ791" s="2"/>
      <c r="AR791" s="2"/>
      <c r="AS791" s="2"/>
      <c r="AT791" s="2"/>
      <c r="AU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7"/>
      <c r="AO792" s="7"/>
      <c r="AP792" s="2"/>
      <c r="AQ792" s="2"/>
      <c r="AR792" s="2"/>
      <c r="AS792" s="2"/>
      <c r="AT792" s="2"/>
      <c r="AU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7"/>
      <c r="AO793" s="7"/>
      <c r="AP793" s="2"/>
      <c r="AQ793" s="2"/>
      <c r="AR793" s="2"/>
      <c r="AS793" s="2"/>
      <c r="AT793" s="2"/>
      <c r="AU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7"/>
      <c r="AO794" s="7"/>
      <c r="AP794" s="2"/>
      <c r="AQ794" s="2"/>
      <c r="AR794" s="2"/>
      <c r="AS794" s="2"/>
      <c r="AT794" s="2"/>
      <c r="AU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7"/>
      <c r="AO795" s="7"/>
      <c r="AP795" s="2"/>
      <c r="AQ795" s="2"/>
      <c r="AR795" s="2"/>
      <c r="AS795" s="2"/>
      <c r="AT795" s="2"/>
      <c r="AU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7"/>
      <c r="AO796" s="7"/>
      <c r="AP796" s="2"/>
      <c r="AQ796" s="2"/>
      <c r="AR796" s="2"/>
      <c r="AS796" s="2"/>
      <c r="AT796" s="2"/>
      <c r="AU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7"/>
      <c r="AO797" s="7"/>
      <c r="AP797" s="2"/>
      <c r="AQ797" s="2"/>
      <c r="AR797" s="2"/>
      <c r="AS797" s="2"/>
      <c r="AT797" s="2"/>
      <c r="AU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7"/>
      <c r="AO798" s="7"/>
      <c r="AP798" s="2"/>
      <c r="AQ798" s="2"/>
      <c r="AR798" s="2"/>
      <c r="AS798" s="2"/>
      <c r="AT798" s="2"/>
      <c r="AU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7"/>
      <c r="AO799" s="7"/>
      <c r="AP799" s="2"/>
      <c r="AQ799" s="2"/>
      <c r="AR799" s="2"/>
      <c r="AS799" s="2"/>
      <c r="AT799" s="2"/>
      <c r="AU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7"/>
      <c r="AO800" s="7"/>
      <c r="AP800" s="2"/>
      <c r="AQ800" s="2"/>
      <c r="AR800" s="2"/>
      <c r="AS800" s="2"/>
      <c r="AT800" s="2"/>
      <c r="AU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7"/>
      <c r="AO801" s="7"/>
      <c r="AP801" s="2"/>
      <c r="AQ801" s="2"/>
      <c r="AR801" s="2"/>
      <c r="AS801" s="2"/>
      <c r="AT801" s="2"/>
      <c r="AU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7"/>
      <c r="AO802" s="7"/>
      <c r="AP802" s="2"/>
      <c r="AQ802" s="2"/>
      <c r="AR802" s="2"/>
      <c r="AS802" s="2"/>
      <c r="AT802" s="2"/>
      <c r="AU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7"/>
      <c r="AO803" s="7"/>
      <c r="AP803" s="2"/>
      <c r="AQ803" s="2"/>
      <c r="AR803" s="2"/>
      <c r="AS803" s="2"/>
      <c r="AT803" s="2"/>
      <c r="AU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7"/>
      <c r="AO804" s="7"/>
      <c r="AP804" s="2"/>
      <c r="AQ804" s="2"/>
      <c r="AR804" s="2"/>
      <c r="AS804" s="2"/>
      <c r="AT804" s="2"/>
      <c r="AU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7"/>
      <c r="AO805" s="7"/>
      <c r="AP805" s="2"/>
      <c r="AQ805" s="2"/>
      <c r="AR805" s="2"/>
      <c r="AS805" s="2"/>
      <c r="AT805" s="2"/>
      <c r="AU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7"/>
      <c r="AO806" s="7"/>
      <c r="AP806" s="2"/>
      <c r="AQ806" s="2"/>
      <c r="AR806" s="2"/>
      <c r="AS806" s="2"/>
      <c r="AT806" s="2"/>
      <c r="AU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7"/>
      <c r="AO807" s="7"/>
      <c r="AP807" s="2"/>
      <c r="AQ807" s="2"/>
      <c r="AR807" s="2"/>
      <c r="AS807" s="2"/>
      <c r="AT807" s="2"/>
      <c r="AU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7"/>
      <c r="AO808" s="7"/>
      <c r="AP808" s="2"/>
      <c r="AQ808" s="2"/>
      <c r="AR808" s="2"/>
      <c r="AS808" s="2"/>
      <c r="AT808" s="2"/>
      <c r="AU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7"/>
      <c r="AO809" s="7"/>
      <c r="AP809" s="2"/>
      <c r="AQ809" s="2"/>
      <c r="AR809" s="2"/>
      <c r="AS809" s="2"/>
      <c r="AT809" s="2"/>
      <c r="AU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7"/>
      <c r="AO810" s="7"/>
      <c r="AP810" s="2"/>
      <c r="AQ810" s="2"/>
      <c r="AR810" s="2"/>
      <c r="AS810" s="2"/>
      <c r="AT810" s="2"/>
      <c r="AU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7"/>
      <c r="AO811" s="7"/>
      <c r="AP811" s="2"/>
      <c r="AQ811" s="2"/>
      <c r="AR811" s="2"/>
      <c r="AS811" s="2"/>
      <c r="AT811" s="2"/>
      <c r="AU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7"/>
      <c r="AO812" s="7"/>
      <c r="AP812" s="2"/>
      <c r="AQ812" s="2"/>
      <c r="AR812" s="2"/>
      <c r="AS812" s="2"/>
      <c r="AT812" s="2"/>
      <c r="AU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7"/>
      <c r="AO813" s="7"/>
      <c r="AP813" s="2"/>
      <c r="AQ813" s="2"/>
      <c r="AR813" s="2"/>
      <c r="AS813" s="2"/>
      <c r="AT813" s="2"/>
      <c r="AU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7"/>
      <c r="AO814" s="7"/>
      <c r="AP814" s="2"/>
      <c r="AQ814" s="2"/>
      <c r="AR814" s="2"/>
      <c r="AS814" s="2"/>
      <c r="AT814" s="2"/>
      <c r="AU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7"/>
      <c r="AO815" s="7"/>
      <c r="AP815" s="2"/>
      <c r="AQ815" s="2"/>
      <c r="AR815" s="2"/>
      <c r="AS815" s="2"/>
      <c r="AT815" s="2"/>
      <c r="AU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7"/>
      <c r="AO816" s="7"/>
      <c r="AP816" s="2"/>
      <c r="AQ816" s="2"/>
      <c r="AR816" s="2"/>
      <c r="AS816" s="2"/>
      <c r="AT816" s="2"/>
      <c r="AU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7"/>
      <c r="AO817" s="7"/>
      <c r="AP817" s="2"/>
      <c r="AQ817" s="2"/>
      <c r="AR817" s="2"/>
      <c r="AS817" s="2"/>
      <c r="AT817" s="2"/>
      <c r="AU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7"/>
      <c r="AO818" s="7"/>
      <c r="AP818" s="2"/>
      <c r="AQ818" s="2"/>
      <c r="AR818" s="2"/>
      <c r="AS818" s="2"/>
      <c r="AT818" s="2"/>
      <c r="AU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7"/>
      <c r="AO819" s="7"/>
      <c r="AP819" s="2"/>
      <c r="AQ819" s="2"/>
      <c r="AR819" s="2"/>
      <c r="AS819" s="2"/>
      <c r="AT819" s="2"/>
      <c r="AU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7"/>
      <c r="AO820" s="7"/>
      <c r="AP820" s="2"/>
      <c r="AQ820" s="2"/>
      <c r="AR820" s="2"/>
      <c r="AS820" s="2"/>
      <c r="AT820" s="2"/>
      <c r="AU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7"/>
      <c r="AO821" s="7"/>
      <c r="AP821" s="2"/>
      <c r="AQ821" s="2"/>
      <c r="AR821" s="2"/>
      <c r="AS821" s="2"/>
      <c r="AT821" s="2"/>
      <c r="AU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7"/>
      <c r="AO822" s="7"/>
      <c r="AP822" s="2"/>
      <c r="AQ822" s="2"/>
      <c r="AR822" s="2"/>
      <c r="AS822" s="2"/>
      <c r="AT822" s="2"/>
      <c r="AU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7"/>
      <c r="AO823" s="7"/>
      <c r="AP823" s="2"/>
      <c r="AQ823" s="2"/>
      <c r="AR823" s="2"/>
      <c r="AS823" s="2"/>
      <c r="AT823" s="2"/>
      <c r="AU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7"/>
      <c r="AO824" s="7"/>
      <c r="AP824" s="2"/>
      <c r="AQ824" s="2"/>
      <c r="AR824" s="2"/>
      <c r="AS824" s="2"/>
      <c r="AT824" s="2"/>
      <c r="AU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7"/>
      <c r="AO825" s="7"/>
      <c r="AP825" s="2"/>
      <c r="AQ825" s="2"/>
      <c r="AR825" s="2"/>
      <c r="AS825" s="2"/>
      <c r="AT825" s="2"/>
      <c r="AU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7"/>
      <c r="AO826" s="7"/>
      <c r="AP826" s="2"/>
      <c r="AQ826" s="2"/>
      <c r="AR826" s="2"/>
      <c r="AS826" s="2"/>
      <c r="AT826" s="2"/>
      <c r="AU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7"/>
      <c r="AO827" s="7"/>
      <c r="AP827" s="2"/>
      <c r="AQ827" s="2"/>
      <c r="AR827" s="2"/>
      <c r="AS827" s="2"/>
      <c r="AT827" s="2"/>
      <c r="AU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7"/>
      <c r="AO828" s="7"/>
      <c r="AP828" s="2"/>
      <c r="AQ828" s="2"/>
      <c r="AR828" s="2"/>
      <c r="AS828" s="2"/>
      <c r="AT828" s="2"/>
      <c r="AU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7"/>
      <c r="AO829" s="7"/>
      <c r="AP829" s="2"/>
      <c r="AQ829" s="2"/>
      <c r="AR829" s="2"/>
      <c r="AS829" s="2"/>
      <c r="AT829" s="2"/>
      <c r="AU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7"/>
      <c r="AO830" s="7"/>
      <c r="AP830" s="2"/>
      <c r="AQ830" s="2"/>
      <c r="AR830" s="2"/>
      <c r="AS830" s="2"/>
      <c r="AT830" s="2"/>
      <c r="AU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7"/>
      <c r="AO831" s="7"/>
      <c r="AP831" s="2"/>
      <c r="AQ831" s="2"/>
      <c r="AR831" s="2"/>
      <c r="AS831" s="2"/>
      <c r="AT831" s="2"/>
      <c r="AU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7"/>
      <c r="AO832" s="7"/>
      <c r="AP832" s="2"/>
      <c r="AQ832" s="2"/>
      <c r="AR832" s="2"/>
      <c r="AS832" s="2"/>
      <c r="AT832" s="2"/>
      <c r="AU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7"/>
      <c r="AO833" s="7"/>
      <c r="AP833" s="2"/>
      <c r="AQ833" s="2"/>
      <c r="AR833" s="2"/>
      <c r="AS833" s="2"/>
      <c r="AT833" s="2"/>
      <c r="AU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7"/>
      <c r="AO834" s="7"/>
      <c r="AP834" s="2"/>
      <c r="AQ834" s="2"/>
      <c r="AR834" s="2"/>
      <c r="AS834" s="2"/>
      <c r="AT834" s="2"/>
      <c r="AU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7"/>
      <c r="AO835" s="7"/>
      <c r="AP835" s="2"/>
      <c r="AQ835" s="2"/>
      <c r="AR835" s="2"/>
      <c r="AS835" s="2"/>
      <c r="AT835" s="2"/>
      <c r="AU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7"/>
      <c r="AO836" s="7"/>
      <c r="AP836" s="2"/>
      <c r="AQ836" s="2"/>
      <c r="AR836" s="2"/>
      <c r="AS836" s="2"/>
      <c r="AT836" s="2"/>
      <c r="AU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7"/>
      <c r="AO837" s="7"/>
      <c r="AP837" s="2"/>
      <c r="AQ837" s="2"/>
      <c r="AR837" s="2"/>
      <c r="AS837" s="2"/>
      <c r="AT837" s="2"/>
      <c r="AU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7"/>
      <c r="AO838" s="7"/>
      <c r="AP838" s="2"/>
      <c r="AQ838" s="2"/>
      <c r="AR838" s="2"/>
      <c r="AS838" s="2"/>
      <c r="AT838" s="2"/>
      <c r="AU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7"/>
      <c r="AO839" s="7"/>
      <c r="AP839" s="2"/>
      <c r="AQ839" s="2"/>
      <c r="AR839" s="2"/>
      <c r="AS839" s="2"/>
      <c r="AT839" s="2"/>
      <c r="AU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7"/>
      <c r="AO840" s="7"/>
      <c r="AP840" s="2"/>
      <c r="AQ840" s="2"/>
      <c r="AR840" s="2"/>
      <c r="AS840" s="2"/>
      <c r="AT840" s="2"/>
      <c r="AU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7"/>
      <c r="AO841" s="7"/>
      <c r="AP841" s="2"/>
      <c r="AQ841" s="2"/>
      <c r="AR841" s="2"/>
      <c r="AS841" s="2"/>
      <c r="AT841" s="2"/>
      <c r="AU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7"/>
      <c r="AO842" s="7"/>
      <c r="AP842" s="2"/>
      <c r="AQ842" s="2"/>
      <c r="AR842" s="2"/>
      <c r="AS842" s="2"/>
      <c r="AT842" s="2"/>
      <c r="AU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7"/>
      <c r="AO843" s="7"/>
      <c r="AP843" s="2"/>
      <c r="AQ843" s="2"/>
      <c r="AR843" s="2"/>
      <c r="AS843" s="2"/>
      <c r="AT843" s="2"/>
      <c r="AU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7"/>
      <c r="AO844" s="7"/>
      <c r="AP844" s="2"/>
      <c r="AQ844" s="2"/>
      <c r="AR844" s="2"/>
      <c r="AS844" s="2"/>
      <c r="AT844" s="2"/>
      <c r="AU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7"/>
      <c r="AO845" s="7"/>
      <c r="AP845" s="2"/>
      <c r="AQ845" s="2"/>
      <c r="AR845" s="2"/>
      <c r="AS845" s="2"/>
      <c r="AT845" s="2"/>
      <c r="AU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7"/>
      <c r="AO846" s="7"/>
      <c r="AP846" s="2"/>
      <c r="AQ846" s="2"/>
      <c r="AR846" s="2"/>
      <c r="AS846" s="2"/>
      <c r="AT846" s="2"/>
      <c r="AU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7"/>
      <c r="AO847" s="7"/>
      <c r="AP847" s="2"/>
      <c r="AQ847" s="2"/>
      <c r="AR847" s="2"/>
      <c r="AS847" s="2"/>
      <c r="AT847" s="2"/>
      <c r="AU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7"/>
      <c r="AO848" s="7"/>
      <c r="AP848" s="2"/>
      <c r="AQ848" s="2"/>
      <c r="AR848" s="2"/>
      <c r="AS848" s="2"/>
      <c r="AT848" s="2"/>
      <c r="AU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7"/>
      <c r="AO849" s="7"/>
      <c r="AP849" s="2"/>
      <c r="AQ849" s="2"/>
      <c r="AR849" s="2"/>
      <c r="AS849" s="2"/>
      <c r="AT849" s="2"/>
      <c r="AU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7"/>
      <c r="AO850" s="7"/>
      <c r="AP850" s="2"/>
      <c r="AQ850" s="2"/>
      <c r="AR850" s="2"/>
      <c r="AS850" s="2"/>
      <c r="AT850" s="2"/>
      <c r="AU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7"/>
      <c r="AO851" s="7"/>
      <c r="AP851" s="2"/>
      <c r="AQ851" s="2"/>
      <c r="AR851" s="2"/>
      <c r="AS851" s="2"/>
      <c r="AT851" s="2"/>
      <c r="AU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7"/>
      <c r="AO852" s="7"/>
      <c r="AP852" s="2"/>
      <c r="AQ852" s="2"/>
      <c r="AR852" s="2"/>
      <c r="AS852" s="2"/>
      <c r="AT852" s="2"/>
      <c r="AU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7"/>
      <c r="AO853" s="7"/>
      <c r="AP853" s="2"/>
      <c r="AQ853" s="2"/>
      <c r="AR853" s="2"/>
      <c r="AS853" s="2"/>
      <c r="AT853" s="2"/>
      <c r="AU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7"/>
      <c r="AO854" s="7"/>
      <c r="AP854" s="2"/>
      <c r="AQ854" s="2"/>
      <c r="AR854" s="2"/>
      <c r="AS854" s="2"/>
      <c r="AT854" s="2"/>
      <c r="AU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7"/>
      <c r="AO855" s="7"/>
      <c r="AP855" s="2"/>
      <c r="AQ855" s="2"/>
      <c r="AR855" s="2"/>
      <c r="AS855" s="2"/>
      <c r="AT855" s="2"/>
      <c r="AU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7"/>
      <c r="AO856" s="7"/>
      <c r="AP856" s="2"/>
      <c r="AQ856" s="2"/>
      <c r="AR856" s="2"/>
      <c r="AS856" s="2"/>
      <c r="AT856" s="2"/>
      <c r="AU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7"/>
      <c r="AO857" s="7"/>
      <c r="AP857" s="2"/>
      <c r="AQ857" s="2"/>
      <c r="AR857" s="2"/>
      <c r="AS857" s="2"/>
      <c r="AT857" s="2"/>
      <c r="AU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7"/>
      <c r="AO858" s="7"/>
      <c r="AP858" s="2"/>
      <c r="AQ858" s="2"/>
      <c r="AR858" s="2"/>
      <c r="AS858" s="2"/>
      <c r="AT858" s="2"/>
      <c r="AU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7"/>
      <c r="AO859" s="7"/>
      <c r="AP859" s="2"/>
      <c r="AQ859" s="2"/>
      <c r="AR859" s="2"/>
      <c r="AS859" s="2"/>
      <c r="AT859" s="2"/>
      <c r="AU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7"/>
      <c r="AO860" s="7"/>
      <c r="AP860" s="2"/>
      <c r="AQ860" s="2"/>
      <c r="AR860" s="2"/>
      <c r="AS860" s="2"/>
      <c r="AT860" s="2"/>
      <c r="AU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7"/>
      <c r="AO861" s="7"/>
      <c r="AP861" s="2"/>
      <c r="AQ861" s="2"/>
      <c r="AR861" s="2"/>
      <c r="AS861" s="2"/>
      <c r="AT861" s="2"/>
      <c r="AU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7"/>
      <c r="AO862" s="7"/>
      <c r="AP862" s="2"/>
      <c r="AQ862" s="2"/>
      <c r="AR862" s="2"/>
      <c r="AS862" s="2"/>
      <c r="AT862" s="2"/>
      <c r="AU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7"/>
      <c r="AO863" s="7"/>
      <c r="AP863" s="2"/>
      <c r="AQ863" s="2"/>
      <c r="AR863" s="2"/>
      <c r="AS863" s="2"/>
      <c r="AT863" s="2"/>
      <c r="AU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7"/>
      <c r="AO864" s="7"/>
      <c r="AP864" s="2"/>
      <c r="AQ864" s="2"/>
      <c r="AR864" s="2"/>
      <c r="AS864" s="2"/>
      <c r="AT864" s="2"/>
      <c r="AU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7"/>
      <c r="AO865" s="7"/>
      <c r="AP865" s="2"/>
      <c r="AQ865" s="2"/>
      <c r="AR865" s="2"/>
      <c r="AS865" s="2"/>
      <c r="AT865" s="2"/>
      <c r="AU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7"/>
      <c r="AO866" s="7"/>
      <c r="AP866" s="2"/>
      <c r="AQ866" s="2"/>
      <c r="AR866" s="2"/>
      <c r="AS866" s="2"/>
      <c r="AT866" s="2"/>
      <c r="AU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7"/>
      <c r="AO867" s="7"/>
      <c r="AP867" s="2"/>
      <c r="AQ867" s="2"/>
      <c r="AR867" s="2"/>
      <c r="AS867" s="2"/>
      <c r="AT867" s="2"/>
      <c r="AU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7"/>
      <c r="AO868" s="7"/>
      <c r="AP868" s="2"/>
      <c r="AQ868" s="2"/>
      <c r="AR868" s="2"/>
      <c r="AS868" s="2"/>
      <c r="AT868" s="2"/>
      <c r="AU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7"/>
      <c r="AO869" s="7"/>
      <c r="AP869" s="2"/>
      <c r="AQ869" s="2"/>
      <c r="AR869" s="2"/>
      <c r="AS869" s="2"/>
      <c r="AT869" s="2"/>
      <c r="AU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7"/>
      <c r="AO870" s="7"/>
      <c r="AP870" s="2"/>
      <c r="AQ870" s="2"/>
      <c r="AR870" s="2"/>
      <c r="AS870" s="2"/>
      <c r="AT870" s="2"/>
      <c r="AU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7"/>
      <c r="AO871" s="7"/>
      <c r="AP871" s="2"/>
      <c r="AQ871" s="2"/>
      <c r="AR871" s="2"/>
      <c r="AS871" s="2"/>
      <c r="AT871" s="2"/>
      <c r="AU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7"/>
      <c r="AO872" s="7"/>
      <c r="AP872" s="2"/>
      <c r="AQ872" s="2"/>
      <c r="AR872" s="2"/>
      <c r="AS872" s="2"/>
      <c r="AT872" s="2"/>
      <c r="AU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7"/>
      <c r="AO873" s="7"/>
      <c r="AP873" s="2"/>
      <c r="AQ873" s="2"/>
      <c r="AR873" s="2"/>
      <c r="AS873" s="2"/>
      <c r="AT873" s="2"/>
      <c r="AU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7"/>
      <c r="AO874" s="7"/>
      <c r="AP874" s="2"/>
      <c r="AQ874" s="2"/>
      <c r="AR874" s="2"/>
      <c r="AS874" s="2"/>
      <c r="AT874" s="2"/>
      <c r="AU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7"/>
      <c r="AO875" s="7"/>
      <c r="AP875" s="2"/>
      <c r="AQ875" s="2"/>
      <c r="AR875" s="2"/>
      <c r="AS875" s="2"/>
      <c r="AT875" s="2"/>
      <c r="AU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7"/>
      <c r="AO876" s="7"/>
      <c r="AP876" s="2"/>
      <c r="AQ876" s="2"/>
      <c r="AR876" s="2"/>
      <c r="AS876" s="2"/>
      <c r="AT876" s="2"/>
      <c r="AU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7"/>
      <c r="AO877" s="7"/>
      <c r="AP877" s="2"/>
      <c r="AQ877" s="2"/>
      <c r="AR877" s="2"/>
      <c r="AS877" s="2"/>
      <c r="AT877" s="2"/>
      <c r="AU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7"/>
      <c r="AO878" s="7"/>
      <c r="AP878" s="2"/>
      <c r="AQ878" s="2"/>
      <c r="AR878" s="2"/>
      <c r="AS878" s="2"/>
      <c r="AT878" s="2"/>
      <c r="AU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7"/>
      <c r="AO879" s="7"/>
      <c r="AP879" s="2"/>
      <c r="AQ879" s="2"/>
      <c r="AR879" s="2"/>
      <c r="AS879" s="2"/>
      <c r="AT879" s="2"/>
      <c r="AU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7"/>
      <c r="AO880" s="7"/>
      <c r="AP880" s="2"/>
      <c r="AQ880" s="2"/>
      <c r="AR880" s="2"/>
      <c r="AS880" s="2"/>
      <c r="AT880" s="2"/>
      <c r="AU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7"/>
      <c r="AO881" s="7"/>
      <c r="AP881" s="2"/>
      <c r="AQ881" s="2"/>
      <c r="AR881" s="2"/>
      <c r="AS881" s="2"/>
      <c r="AT881" s="2"/>
      <c r="AU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7"/>
      <c r="AO882" s="7"/>
      <c r="AP882" s="2"/>
      <c r="AQ882" s="2"/>
      <c r="AR882" s="2"/>
      <c r="AS882" s="2"/>
      <c r="AT882" s="2"/>
      <c r="AU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7"/>
      <c r="AO883" s="7"/>
      <c r="AP883" s="2"/>
      <c r="AQ883" s="2"/>
      <c r="AR883" s="2"/>
      <c r="AS883" s="2"/>
      <c r="AT883" s="2"/>
      <c r="AU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7"/>
      <c r="AO884" s="7"/>
      <c r="AP884" s="2"/>
      <c r="AQ884" s="2"/>
      <c r="AR884" s="2"/>
      <c r="AS884" s="2"/>
      <c r="AT884" s="2"/>
      <c r="AU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7"/>
      <c r="AO885" s="7"/>
      <c r="AP885" s="2"/>
      <c r="AQ885" s="2"/>
      <c r="AR885" s="2"/>
      <c r="AS885" s="2"/>
      <c r="AT885" s="2"/>
      <c r="AU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7"/>
      <c r="AO886" s="7"/>
      <c r="AP886" s="2"/>
      <c r="AQ886" s="2"/>
      <c r="AR886" s="2"/>
      <c r="AS886" s="2"/>
      <c r="AT886" s="2"/>
      <c r="AU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7"/>
      <c r="AO887" s="7"/>
      <c r="AP887" s="2"/>
      <c r="AQ887" s="2"/>
      <c r="AR887" s="2"/>
      <c r="AS887" s="2"/>
      <c r="AT887" s="2"/>
      <c r="AU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7"/>
      <c r="AO888" s="7"/>
      <c r="AP888" s="2"/>
      <c r="AQ888" s="2"/>
      <c r="AR888" s="2"/>
      <c r="AS888" s="2"/>
      <c r="AT888" s="2"/>
      <c r="AU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7"/>
      <c r="AO889" s="7"/>
      <c r="AP889" s="2"/>
      <c r="AQ889" s="2"/>
      <c r="AR889" s="2"/>
      <c r="AS889" s="2"/>
      <c r="AT889" s="2"/>
      <c r="AU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7"/>
      <c r="AO890" s="7"/>
      <c r="AP890" s="2"/>
      <c r="AQ890" s="2"/>
      <c r="AR890" s="2"/>
      <c r="AS890" s="2"/>
      <c r="AT890" s="2"/>
      <c r="AU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7"/>
      <c r="AO891" s="7"/>
      <c r="AP891" s="2"/>
      <c r="AQ891" s="2"/>
      <c r="AR891" s="2"/>
      <c r="AS891" s="2"/>
      <c r="AT891" s="2"/>
      <c r="AU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7"/>
      <c r="AO892" s="7"/>
      <c r="AP892" s="2"/>
      <c r="AQ892" s="2"/>
      <c r="AR892" s="2"/>
      <c r="AS892" s="2"/>
      <c r="AT892" s="2"/>
      <c r="AU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7"/>
      <c r="AO893" s="7"/>
      <c r="AP893" s="2"/>
      <c r="AQ893" s="2"/>
      <c r="AR893" s="2"/>
      <c r="AS893" s="2"/>
      <c r="AT893" s="2"/>
      <c r="AU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7"/>
      <c r="AO894" s="7"/>
      <c r="AP894" s="2"/>
      <c r="AQ894" s="2"/>
      <c r="AR894" s="2"/>
      <c r="AS894" s="2"/>
      <c r="AT894" s="2"/>
      <c r="AU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7"/>
      <c r="AO895" s="7"/>
      <c r="AP895" s="2"/>
      <c r="AQ895" s="2"/>
      <c r="AR895" s="2"/>
      <c r="AS895" s="2"/>
      <c r="AT895" s="2"/>
      <c r="AU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7"/>
      <c r="AO896" s="7"/>
      <c r="AP896" s="2"/>
      <c r="AQ896" s="2"/>
      <c r="AR896" s="2"/>
      <c r="AS896" s="2"/>
      <c r="AT896" s="2"/>
      <c r="AU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7"/>
      <c r="AO897" s="7"/>
      <c r="AP897" s="2"/>
      <c r="AQ897" s="2"/>
      <c r="AR897" s="2"/>
      <c r="AS897" s="2"/>
      <c r="AT897" s="2"/>
      <c r="AU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7"/>
      <c r="AO898" s="7"/>
      <c r="AP898" s="2"/>
      <c r="AQ898" s="2"/>
      <c r="AR898" s="2"/>
      <c r="AS898" s="2"/>
      <c r="AT898" s="2"/>
      <c r="AU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7"/>
      <c r="AO899" s="7"/>
      <c r="AP899" s="2"/>
      <c r="AQ899" s="2"/>
      <c r="AR899" s="2"/>
      <c r="AS899" s="2"/>
      <c r="AT899" s="2"/>
      <c r="AU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7"/>
      <c r="AO900" s="7"/>
      <c r="AP900" s="2"/>
      <c r="AQ900" s="2"/>
      <c r="AR900" s="2"/>
      <c r="AS900" s="2"/>
      <c r="AT900" s="2"/>
      <c r="AU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7"/>
      <c r="AO901" s="7"/>
      <c r="AP901" s="2"/>
      <c r="AQ901" s="2"/>
      <c r="AR901" s="2"/>
      <c r="AS901" s="2"/>
      <c r="AT901" s="2"/>
      <c r="AU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7"/>
      <c r="AO902" s="7"/>
      <c r="AP902" s="2"/>
      <c r="AQ902" s="2"/>
      <c r="AR902" s="2"/>
      <c r="AS902" s="2"/>
      <c r="AT902" s="2"/>
      <c r="AU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7"/>
      <c r="AO903" s="7"/>
      <c r="AP903" s="2"/>
      <c r="AQ903" s="2"/>
      <c r="AR903" s="2"/>
      <c r="AS903" s="2"/>
      <c r="AT903" s="2"/>
      <c r="AU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7"/>
      <c r="AO904" s="7"/>
      <c r="AP904" s="2"/>
      <c r="AQ904" s="2"/>
      <c r="AR904" s="2"/>
      <c r="AS904" s="2"/>
      <c r="AT904" s="2"/>
      <c r="AU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7"/>
      <c r="AO905" s="7"/>
      <c r="AP905" s="2"/>
      <c r="AQ905" s="2"/>
      <c r="AR905" s="2"/>
      <c r="AS905" s="2"/>
      <c r="AT905" s="2"/>
      <c r="AU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7"/>
      <c r="AO906" s="7"/>
      <c r="AP906" s="2"/>
      <c r="AQ906" s="2"/>
      <c r="AR906" s="2"/>
      <c r="AS906" s="2"/>
      <c r="AT906" s="2"/>
      <c r="AU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7"/>
      <c r="AO907" s="7"/>
      <c r="AP907" s="2"/>
      <c r="AQ907" s="2"/>
      <c r="AR907" s="2"/>
      <c r="AS907" s="2"/>
      <c r="AT907" s="2"/>
      <c r="AU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7"/>
      <c r="AO908" s="7"/>
      <c r="AP908" s="2"/>
      <c r="AQ908" s="2"/>
      <c r="AR908" s="2"/>
      <c r="AS908" s="2"/>
      <c r="AT908" s="2"/>
      <c r="AU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7"/>
      <c r="AO909" s="7"/>
      <c r="AP909" s="2"/>
      <c r="AQ909" s="2"/>
      <c r="AR909" s="2"/>
      <c r="AS909" s="2"/>
      <c r="AT909" s="2"/>
      <c r="AU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7"/>
      <c r="AO910" s="7"/>
      <c r="AP910" s="2"/>
      <c r="AQ910" s="2"/>
      <c r="AR910" s="2"/>
      <c r="AS910" s="2"/>
      <c r="AT910" s="2"/>
      <c r="AU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7"/>
      <c r="AO911" s="7"/>
      <c r="AP911" s="2"/>
      <c r="AQ911" s="2"/>
      <c r="AR911" s="2"/>
      <c r="AS911" s="2"/>
      <c r="AT911" s="2"/>
      <c r="AU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7"/>
      <c r="AO912" s="7"/>
      <c r="AP912" s="2"/>
      <c r="AQ912" s="2"/>
      <c r="AR912" s="2"/>
      <c r="AS912" s="2"/>
      <c r="AT912" s="2"/>
      <c r="AU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7"/>
      <c r="AO913" s="7"/>
      <c r="AP913" s="2"/>
      <c r="AQ913" s="2"/>
      <c r="AR913" s="2"/>
      <c r="AS913" s="2"/>
      <c r="AT913" s="2"/>
      <c r="AU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7"/>
      <c r="AO914" s="7"/>
      <c r="AP914" s="2"/>
      <c r="AQ914" s="2"/>
      <c r="AR914" s="2"/>
      <c r="AS914" s="2"/>
      <c r="AT914" s="2"/>
      <c r="AU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7"/>
      <c r="AO915" s="7"/>
      <c r="AP915" s="2"/>
      <c r="AQ915" s="2"/>
      <c r="AR915" s="2"/>
      <c r="AS915" s="2"/>
      <c r="AT915" s="2"/>
      <c r="AU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7"/>
      <c r="AO916" s="7"/>
      <c r="AP916" s="2"/>
      <c r="AQ916" s="2"/>
      <c r="AR916" s="2"/>
      <c r="AS916" s="2"/>
      <c r="AT916" s="2"/>
      <c r="AU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7"/>
      <c r="AO917" s="7"/>
      <c r="AP917" s="2"/>
      <c r="AQ917" s="2"/>
      <c r="AR917" s="2"/>
      <c r="AS917" s="2"/>
      <c r="AT917" s="2"/>
      <c r="AU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7"/>
      <c r="AO918" s="7"/>
      <c r="AP918" s="2"/>
      <c r="AQ918" s="2"/>
      <c r="AR918" s="2"/>
      <c r="AS918" s="2"/>
      <c r="AT918" s="2"/>
      <c r="AU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7"/>
      <c r="AO919" s="7"/>
      <c r="AP919" s="2"/>
      <c r="AQ919" s="2"/>
      <c r="AR919" s="2"/>
      <c r="AS919" s="2"/>
      <c r="AT919" s="2"/>
      <c r="AU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7"/>
      <c r="AO920" s="7"/>
      <c r="AP920" s="2"/>
      <c r="AQ920" s="2"/>
      <c r="AR920" s="2"/>
      <c r="AS920" s="2"/>
      <c r="AT920" s="2"/>
      <c r="AU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7"/>
      <c r="AO921" s="7"/>
      <c r="AP921" s="2"/>
      <c r="AQ921" s="2"/>
      <c r="AR921" s="2"/>
      <c r="AS921" s="2"/>
      <c r="AT921" s="2"/>
      <c r="AU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7"/>
      <c r="AO922" s="7"/>
      <c r="AP922" s="2"/>
      <c r="AQ922" s="2"/>
      <c r="AR922" s="2"/>
      <c r="AS922" s="2"/>
      <c r="AT922" s="2"/>
      <c r="AU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7"/>
      <c r="AO923" s="7"/>
      <c r="AP923" s="2"/>
      <c r="AQ923" s="2"/>
      <c r="AR923" s="2"/>
      <c r="AS923" s="2"/>
      <c r="AT923" s="2"/>
      <c r="AU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7"/>
      <c r="AO924" s="7"/>
      <c r="AP924" s="2"/>
      <c r="AQ924" s="2"/>
      <c r="AR924" s="2"/>
      <c r="AS924" s="2"/>
      <c r="AT924" s="2"/>
      <c r="AU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7"/>
      <c r="AO925" s="7"/>
      <c r="AP925" s="2"/>
      <c r="AQ925" s="2"/>
      <c r="AR925" s="2"/>
      <c r="AS925" s="2"/>
      <c r="AT925" s="2"/>
      <c r="AU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7"/>
      <c r="AO926" s="7"/>
      <c r="AP926" s="2"/>
      <c r="AQ926" s="2"/>
      <c r="AR926" s="2"/>
      <c r="AS926" s="2"/>
      <c r="AT926" s="2"/>
      <c r="AU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7"/>
      <c r="AO927" s="7"/>
      <c r="AP927" s="2"/>
      <c r="AQ927" s="2"/>
      <c r="AR927" s="2"/>
      <c r="AS927" s="2"/>
      <c r="AT927" s="2"/>
      <c r="AU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7"/>
      <c r="AO928" s="7"/>
      <c r="AP928" s="2"/>
      <c r="AQ928" s="2"/>
      <c r="AR928" s="2"/>
      <c r="AS928" s="2"/>
      <c r="AT928" s="2"/>
      <c r="AU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7"/>
      <c r="AO929" s="7"/>
      <c r="AP929" s="2"/>
      <c r="AQ929" s="2"/>
      <c r="AR929" s="2"/>
      <c r="AS929" s="2"/>
      <c r="AT929" s="2"/>
      <c r="AU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7"/>
      <c r="AO930" s="7"/>
      <c r="AP930" s="2"/>
      <c r="AQ930" s="2"/>
      <c r="AR930" s="2"/>
      <c r="AS930" s="2"/>
      <c r="AT930" s="2"/>
      <c r="AU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7"/>
      <c r="AO931" s="7"/>
      <c r="AP931" s="2"/>
      <c r="AQ931" s="2"/>
      <c r="AR931" s="2"/>
      <c r="AS931" s="2"/>
      <c r="AT931" s="2"/>
      <c r="AU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7"/>
      <c r="AO932" s="7"/>
      <c r="AP932" s="2"/>
      <c r="AQ932" s="2"/>
      <c r="AR932" s="2"/>
      <c r="AS932" s="2"/>
      <c r="AT932" s="2"/>
      <c r="AU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7"/>
      <c r="AO933" s="7"/>
      <c r="AP933" s="2"/>
      <c r="AQ933" s="2"/>
      <c r="AR933" s="2"/>
      <c r="AS933" s="2"/>
      <c r="AT933" s="2"/>
      <c r="AU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7"/>
      <c r="AO934" s="7"/>
      <c r="AP934" s="2"/>
      <c r="AQ934" s="2"/>
      <c r="AR934" s="2"/>
      <c r="AS934" s="2"/>
      <c r="AT934" s="2"/>
      <c r="AU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7"/>
      <c r="AO935" s="7"/>
      <c r="AP935" s="2"/>
      <c r="AQ935" s="2"/>
      <c r="AR935" s="2"/>
      <c r="AS935" s="2"/>
      <c r="AT935" s="2"/>
      <c r="AU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7"/>
      <c r="AO936" s="7"/>
      <c r="AP936" s="2"/>
      <c r="AQ936" s="2"/>
      <c r="AR936" s="2"/>
      <c r="AS936" s="2"/>
      <c r="AT936" s="2"/>
      <c r="AU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7"/>
      <c r="AO937" s="7"/>
      <c r="AP937" s="2"/>
      <c r="AQ937" s="2"/>
      <c r="AR937" s="2"/>
      <c r="AS937" s="2"/>
      <c r="AT937" s="2"/>
      <c r="AU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7"/>
      <c r="AO938" s="7"/>
      <c r="AP938" s="2"/>
      <c r="AQ938" s="2"/>
      <c r="AR938" s="2"/>
      <c r="AS938" s="2"/>
      <c r="AT938" s="2"/>
      <c r="AU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7"/>
      <c r="AO939" s="7"/>
      <c r="AP939" s="2"/>
      <c r="AQ939" s="2"/>
      <c r="AR939" s="2"/>
      <c r="AS939" s="2"/>
      <c r="AT939" s="2"/>
      <c r="AU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7"/>
      <c r="AO940" s="7"/>
      <c r="AP940" s="2"/>
      <c r="AQ940" s="2"/>
      <c r="AR940" s="2"/>
      <c r="AS940" s="2"/>
      <c r="AT940" s="2"/>
      <c r="AU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7"/>
      <c r="AO941" s="7"/>
      <c r="AP941" s="2"/>
      <c r="AQ941" s="2"/>
      <c r="AR941" s="2"/>
      <c r="AS941" s="2"/>
      <c r="AT941" s="2"/>
      <c r="AU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7"/>
      <c r="AO942" s="7"/>
      <c r="AP942" s="2"/>
      <c r="AQ942" s="2"/>
      <c r="AR942" s="2"/>
      <c r="AS942" s="2"/>
      <c r="AT942" s="2"/>
      <c r="AU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7"/>
      <c r="AO943" s="7"/>
      <c r="AP943" s="2"/>
      <c r="AQ943" s="2"/>
      <c r="AR943" s="2"/>
      <c r="AS943" s="2"/>
      <c r="AT943" s="2"/>
      <c r="AU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7"/>
      <c r="AO944" s="7"/>
      <c r="AP944" s="2"/>
      <c r="AQ944" s="2"/>
      <c r="AR944" s="2"/>
      <c r="AS944" s="2"/>
      <c r="AT944" s="2"/>
      <c r="AU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7"/>
      <c r="AO945" s="7"/>
      <c r="AP945" s="2"/>
      <c r="AQ945" s="2"/>
      <c r="AR945" s="2"/>
      <c r="AS945" s="2"/>
      <c r="AT945" s="2"/>
      <c r="AU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7"/>
      <c r="AO946" s="7"/>
      <c r="AP946" s="2"/>
      <c r="AQ946" s="2"/>
      <c r="AR946" s="2"/>
      <c r="AS946" s="2"/>
      <c r="AT946" s="2"/>
      <c r="AU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7"/>
      <c r="AO947" s="7"/>
      <c r="AP947" s="2"/>
      <c r="AQ947" s="2"/>
      <c r="AR947" s="2"/>
      <c r="AS947" s="2"/>
      <c r="AT947" s="2"/>
      <c r="AU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7"/>
      <c r="AO948" s="7"/>
      <c r="AP948" s="2"/>
      <c r="AQ948" s="2"/>
      <c r="AR948" s="2"/>
      <c r="AS948" s="2"/>
      <c r="AT948" s="2"/>
      <c r="AU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7"/>
      <c r="AO949" s="7"/>
      <c r="AP949" s="2"/>
      <c r="AQ949" s="2"/>
      <c r="AR949" s="2"/>
      <c r="AS949" s="2"/>
      <c r="AT949" s="2"/>
      <c r="AU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7"/>
      <c r="AO950" s="7"/>
      <c r="AP950" s="2"/>
      <c r="AQ950" s="2"/>
      <c r="AR950" s="2"/>
      <c r="AS950" s="2"/>
      <c r="AT950" s="2"/>
      <c r="AU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7"/>
      <c r="AO951" s="7"/>
      <c r="AP951" s="2"/>
      <c r="AQ951" s="2"/>
      <c r="AR951" s="2"/>
      <c r="AS951" s="2"/>
      <c r="AT951" s="2"/>
      <c r="AU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7"/>
      <c r="AO952" s="7"/>
      <c r="AP952" s="2"/>
      <c r="AQ952" s="2"/>
      <c r="AR952" s="2"/>
      <c r="AS952" s="2"/>
      <c r="AT952" s="2"/>
      <c r="AU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7"/>
      <c r="AO953" s="7"/>
      <c r="AP953" s="2"/>
      <c r="AQ953" s="2"/>
      <c r="AR953" s="2"/>
      <c r="AS953" s="2"/>
      <c r="AT953" s="2"/>
      <c r="AU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7"/>
      <c r="AO954" s="7"/>
      <c r="AP954" s="2"/>
      <c r="AQ954" s="2"/>
      <c r="AR954" s="2"/>
      <c r="AS954" s="2"/>
      <c r="AT954" s="2"/>
      <c r="AU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7"/>
      <c r="AO955" s="7"/>
      <c r="AP955" s="2"/>
      <c r="AQ955" s="2"/>
      <c r="AR955" s="2"/>
      <c r="AS955" s="2"/>
      <c r="AT955" s="2"/>
      <c r="AU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7"/>
      <c r="AO956" s="7"/>
      <c r="AP956" s="2"/>
      <c r="AQ956" s="2"/>
      <c r="AR956" s="2"/>
      <c r="AS956" s="2"/>
      <c r="AT956" s="2"/>
      <c r="AU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7"/>
      <c r="AO957" s="7"/>
      <c r="AP957" s="2"/>
      <c r="AQ957" s="2"/>
      <c r="AR957" s="2"/>
      <c r="AS957" s="2"/>
      <c r="AT957" s="2"/>
      <c r="AU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7"/>
      <c r="AO958" s="7"/>
      <c r="AP958" s="2"/>
      <c r="AQ958" s="2"/>
      <c r="AR958" s="2"/>
      <c r="AS958" s="2"/>
      <c r="AT958" s="2"/>
      <c r="AU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7"/>
      <c r="AO959" s="7"/>
      <c r="AP959" s="2"/>
      <c r="AQ959" s="2"/>
      <c r="AR959" s="2"/>
      <c r="AS959" s="2"/>
      <c r="AT959" s="2"/>
      <c r="AU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7"/>
      <c r="AO960" s="7"/>
      <c r="AP960" s="2"/>
      <c r="AQ960" s="2"/>
      <c r="AR960" s="2"/>
      <c r="AS960" s="2"/>
      <c r="AT960" s="2"/>
      <c r="AU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7"/>
      <c r="AO961" s="7"/>
      <c r="AP961" s="2"/>
      <c r="AQ961" s="2"/>
      <c r="AR961" s="2"/>
      <c r="AS961" s="2"/>
      <c r="AT961" s="2"/>
      <c r="AU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7"/>
      <c r="AO962" s="7"/>
      <c r="AP962" s="2"/>
      <c r="AQ962" s="2"/>
      <c r="AR962" s="2"/>
      <c r="AS962" s="2"/>
      <c r="AT962" s="2"/>
      <c r="AU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7"/>
      <c r="AO963" s="7"/>
      <c r="AP963" s="2"/>
      <c r="AQ963" s="2"/>
      <c r="AR963" s="2"/>
      <c r="AS963" s="2"/>
      <c r="AT963" s="2"/>
      <c r="AU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7"/>
      <c r="AO964" s="7"/>
      <c r="AP964" s="2"/>
      <c r="AQ964" s="2"/>
      <c r="AR964" s="2"/>
      <c r="AS964" s="2"/>
      <c r="AT964" s="2"/>
      <c r="AU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7"/>
      <c r="AO965" s="7"/>
      <c r="AP965" s="2"/>
      <c r="AQ965" s="2"/>
      <c r="AR965" s="2"/>
      <c r="AS965" s="2"/>
      <c r="AT965" s="2"/>
      <c r="AU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7"/>
      <c r="AO966" s="7"/>
      <c r="AP966" s="2"/>
      <c r="AQ966" s="2"/>
      <c r="AR966" s="2"/>
      <c r="AS966" s="2"/>
      <c r="AT966" s="2"/>
      <c r="AU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7"/>
      <c r="AO967" s="7"/>
      <c r="AP967" s="2"/>
      <c r="AQ967" s="2"/>
      <c r="AR967" s="2"/>
      <c r="AS967" s="2"/>
      <c r="AT967" s="2"/>
      <c r="AU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7"/>
      <c r="AO968" s="7"/>
      <c r="AP968" s="2"/>
      <c r="AQ968" s="2"/>
      <c r="AR968" s="2"/>
      <c r="AS968" s="2"/>
      <c r="AT968" s="2"/>
      <c r="AU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7"/>
      <c r="AO969" s="7"/>
      <c r="AP969" s="2"/>
      <c r="AQ969" s="2"/>
      <c r="AR969" s="2"/>
      <c r="AS969" s="2"/>
      <c r="AT969" s="2"/>
      <c r="AU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7"/>
      <c r="AO970" s="7"/>
      <c r="AP970" s="2"/>
      <c r="AQ970" s="2"/>
      <c r="AR970" s="2"/>
      <c r="AS970" s="2"/>
      <c r="AT970" s="2"/>
      <c r="AU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7"/>
      <c r="AO971" s="7"/>
      <c r="AP971" s="2"/>
      <c r="AQ971" s="2"/>
      <c r="AR971" s="2"/>
      <c r="AS971" s="2"/>
      <c r="AT971" s="2"/>
      <c r="AU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7"/>
      <c r="AO972" s="7"/>
      <c r="AP972" s="2"/>
      <c r="AQ972" s="2"/>
      <c r="AR972" s="2"/>
      <c r="AS972" s="2"/>
      <c r="AT972" s="2"/>
      <c r="AU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7"/>
      <c r="AO973" s="7"/>
      <c r="AP973" s="2"/>
      <c r="AQ973" s="2"/>
      <c r="AR973" s="2"/>
      <c r="AS973" s="2"/>
      <c r="AT973" s="2"/>
      <c r="AU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7"/>
      <c r="AO974" s="7"/>
      <c r="AP974" s="2"/>
      <c r="AQ974" s="2"/>
      <c r="AR974" s="2"/>
      <c r="AS974" s="2"/>
      <c r="AT974" s="2"/>
      <c r="AU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7"/>
      <c r="AO975" s="7"/>
      <c r="AP975" s="2"/>
      <c r="AQ975" s="2"/>
      <c r="AR975" s="2"/>
      <c r="AS975" s="2"/>
      <c r="AT975" s="2"/>
      <c r="AU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7"/>
      <c r="AO976" s="7"/>
      <c r="AP976" s="2"/>
      <c r="AQ976" s="2"/>
      <c r="AR976" s="2"/>
      <c r="AS976" s="2"/>
      <c r="AT976" s="2"/>
      <c r="AU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7"/>
      <c r="AO977" s="7"/>
      <c r="AP977" s="2"/>
      <c r="AQ977" s="2"/>
      <c r="AR977" s="2"/>
      <c r="AS977" s="2"/>
      <c r="AT977" s="2"/>
      <c r="AU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7"/>
      <c r="AO978" s="7"/>
      <c r="AP978" s="2"/>
      <c r="AQ978" s="2"/>
      <c r="AR978" s="2"/>
      <c r="AS978" s="2"/>
      <c r="AT978" s="2"/>
      <c r="AU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7"/>
      <c r="AO979" s="7"/>
      <c r="AP979" s="2"/>
      <c r="AQ979" s="2"/>
      <c r="AR979" s="2"/>
      <c r="AS979" s="2"/>
      <c r="AT979" s="2"/>
      <c r="AU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7"/>
      <c r="AO980" s="7"/>
      <c r="AP980" s="2"/>
      <c r="AQ980" s="2"/>
      <c r="AR980" s="2"/>
      <c r="AS980" s="2"/>
      <c r="AT980" s="2"/>
      <c r="AU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7"/>
      <c r="AO981" s="7"/>
      <c r="AP981" s="2"/>
      <c r="AQ981" s="2"/>
      <c r="AR981" s="2"/>
      <c r="AS981" s="2"/>
      <c r="AT981" s="2"/>
      <c r="AU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7"/>
      <c r="AO982" s="7"/>
      <c r="AP982" s="2"/>
      <c r="AQ982" s="2"/>
      <c r="AR982" s="2"/>
      <c r="AS982" s="2"/>
      <c r="AT982" s="2"/>
      <c r="AU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7"/>
      <c r="AO983" s="7"/>
      <c r="AP983" s="2"/>
      <c r="AQ983" s="2"/>
      <c r="AR983" s="2"/>
      <c r="AS983" s="2"/>
      <c r="AT983" s="2"/>
      <c r="AU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7"/>
      <c r="AO984" s="7"/>
      <c r="AP984" s="2"/>
      <c r="AQ984" s="2"/>
      <c r="AR984" s="2"/>
      <c r="AS984" s="2"/>
      <c r="AT984" s="2"/>
      <c r="AU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7"/>
      <c r="AO985" s="7"/>
      <c r="AP985" s="2"/>
      <c r="AQ985" s="2"/>
      <c r="AR985" s="2"/>
      <c r="AS985" s="2"/>
      <c r="AT985" s="2"/>
      <c r="AU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7"/>
      <c r="AO986" s="7"/>
      <c r="AP986" s="2"/>
      <c r="AQ986" s="2"/>
      <c r="AR986" s="2"/>
      <c r="AS986" s="2"/>
      <c r="AT986" s="2"/>
      <c r="AU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7"/>
      <c r="AO987" s="7"/>
      <c r="AP987" s="2"/>
      <c r="AQ987" s="2"/>
      <c r="AR987" s="2"/>
      <c r="AS987" s="2"/>
      <c r="AT987" s="2"/>
      <c r="AU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7"/>
      <c r="AO988" s="7"/>
      <c r="AP988" s="2"/>
      <c r="AQ988" s="2"/>
      <c r="AR988" s="2"/>
      <c r="AS988" s="2"/>
      <c r="AT988" s="2"/>
      <c r="AU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7"/>
      <c r="AO989" s="7"/>
      <c r="AP989" s="2"/>
      <c r="AQ989" s="2"/>
      <c r="AR989" s="2"/>
      <c r="AS989" s="2"/>
      <c r="AT989" s="2"/>
      <c r="AU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7"/>
      <c r="AO990" s="7"/>
      <c r="AP990" s="2"/>
      <c r="AQ990" s="2"/>
      <c r="AR990" s="2"/>
      <c r="AS990" s="2"/>
      <c r="AT990" s="2"/>
      <c r="AU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7"/>
      <c r="AO991" s="7"/>
      <c r="AP991" s="2"/>
      <c r="AQ991" s="2"/>
      <c r="AR991" s="2"/>
      <c r="AS991" s="2"/>
      <c r="AT991" s="2"/>
      <c r="AU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7"/>
      <c r="AO992" s="7"/>
      <c r="AP992" s="2"/>
      <c r="AQ992" s="2"/>
      <c r="AR992" s="2"/>
      <c r="AS992" s="2"/>
      <c r="AT992" s="2"/>
      <c r="AU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7"/>
      <c r="AO993" s="7"/>
      <c r="AP993" s="2"/>
      <c r="AQ993" s="2"/>
      <c r="AR993" s="2"/>
      <c r="AS993" s="2"/>
      <c r="AT993" s="2"/>
      <c r="AU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7"/>
      <c r="AO994" s="7"/>
      <c r="AP994" s="2"/>
      <c r="AQ994" s="2"/>
      <c r="AR994" s="2"/>
      <c r="AS994" s="2"/>
      <c r="AT994" s="2"/>
      <c r="AU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7"/>
      <c r="AO995" s="7"/>
      <c r="AP995" s="2"/>
      <c r="AQ995" s="2"/>
      <c r="AR995" s="2"/>
      <c r="AS995" s="2"/>
      <c r="AT995" s="2"/>
      <c r="AU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7"/>
      <c r="AO996" s="7"/>
      <c r="AP996" s="2"/>
      <c r="AQ996" s="2"/>
      <c r="AR996" s="2"/>
      <c r="AS996" s="2"/>
      <c r="AT996" s="2"/>
      <c r="AU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7"/>
      <c r="AO997" s="7"/>
      <c r="AP997" s="2"/>
      <c r="AQ997" s="2"/>
      <c r="AR997" s="2"/>
      <c r="AS997" s="2"/>
      <c r="AT997" s="2"/>
      <c r="AU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7"/>
      <c r="AO998" s="7"/>
      <c r="AP998" s="2"/>
      <c r="AQ998" s="2"/>
      <c r="AR998" s="2"/>
      <c r="AS998" s="2"/>
      <c r="AT998" s="2"/>
      <c r="AU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7"/>
      <c r="AO999" s="7"/>
      <c r="AP999" s="2"/>
      <c r="AQ999" s="2"/>
      <c r="AR999" s="2"/>
      <c r="AS999" s="2"/>
      <c r="AT999" s="2"/>
      <c r="AU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7"/>
      <c r="AO1000" s="7"/>
      <c r="AP1000" s="2"/>
      <c r="AQ1000" s="2"/>
      <c r="AR1000" s="2"/>
      <c r="AS1000" s="2"/>
      <c r="AT1000" s="2"/>
      <c r="AU1000" s="2"/>
    </row>
  </sheetData>
  <mergeCells count="58">
    <mergeCell ref="D2:F2"/>
    <mergeCell ref="J2:K2"/>
    <mergeCell ref="O2:P2"/>
    <mergeCell ref="W2:X2"/>
    <mergeCell ref="B4:AF4"/>
    <mergeCell ref="B5:AF5"/>
    <mergeCell ref="AI5:AN5"/>
    <mergeCell ref="J6:X6"/>
    <mergeCell ref="Z6:AF6"/>
    <mergeCell ref="AM6:AN6"/>
    <mergeCell ref="B7:H7"/>
    <mergeCell ref="J7:P7"/>
    <mergeCell ref="R7:X7"/>
    <mergeCell ref="Z7:AF7"/>
    <mergeCell ref="AM7:AN7"/>
    <mergeCell ref="AK10:AK11"/>
    <mergeCell ref="AL10:AL11"/>
    <mergeCell ref="AM18:AN18"/>
    <mergeCell ref="AM19:AN19"/>
    <mergeCell ref="AM20:AN20"/>
    <mergeCell ref="AM21:AN21"/>
    <mergeCell ref="AM22:AN22"/>
    <mergeCell ref="AM23:AN23"/>
    <mergeCell ref="AI10:AJ11"/>
    <mergeCell ref="AI12:AJ12"/>
    <mergeCell ref="AI13:AJ23"/>
    <mergeCell ref="AK13:AK23"/>
    <mergeCell ref="AI24:AM24"/>
    <mergeCell ref="AI40:AN40"/>
    <mergeCell ref="AI53:AN53"/>
    <mergeCell ref="AI6:AJ6"/>
    <mergeCell ref="AI7:AJ7"/>
    <mergeCell ref="AI8:AJ8"/>
    <mergeCell ref="AM8:AN8"/>
    <mergeCell ref="AI9:AJ9"/>
    <mergeCell ref="AM9:AN9"/>
    <mergeCell ref="AM10:AN11"/>
    <mergeCell ref="AM12:AN12"/>
    <mergeCell ref="AM13:AN13"/>
    <mergeCell ref="AM14:AN14"/>
    <mergeCell ref="AM15:AN15"/>
    <mergeCell ref="B16:P16"/>
    <mergeCell ref="R16:AF16"/>
    <mergeCell ref="AM16:AN16"/>
    <mergeCell ref="B26:H26"/>
    <mergeCell ref="B27:H27"/>
    <mergeCell ref="J27:P27"/>
    <mergeCell ref="R27:X27"/>
    <mergeCell ref="Z27:AF27"/>
    <mergeCell ref="B37:P37"/>
    <mergeCell ref="B38:P43"/>
    <mergeCell ref="B17:H17"/>
    <mergeCell ref="J17:P17"/>
    <mergeCell ref="R17:X17"/>
    <mergeCell ref="Z17:AF17"/>
    <mergeCell ref="AM17:AN17"/>
    <mergeCell ref="J26:X26"/>
    <mergeCell ref="Z26:AF26"/>
  </mergeCells>
  <conditionalFormatting sqref="B7 B17 B27 J17 J27 R7 R17 Z7 Z17">
    <cfRule type="expression" dxfId="0" priority="1">
      <formula>$J$2=1</formula>
    </cfRule>
  </conditionalFormatting>
  <conditionalFormatting sqref="B9:H14">
    <cfRule type="cellIs" dxfId="1" priority="2" operator="equal">
      <formula>""</formula>
    </cfRule>
  </conditionalFormatting>
  <conditionalFormatting sqref="B9:H14">
    <cfRule type="expression" dxfId="2" priority="3">
      <formula>OR(WEEKDAY(B9,1)=1,WEEKDAY(B9,1)=7)</formula>
    </cfRule>
  </conditionalFormatting>
  <conditionalFormatting sqref="J7">
    <cfRule type="expression" dxfId="0" priority="4">
      <formula>$J$2=1</formula>
    </cfRule>
  </conditionalFormatting>
  <conditionalFormatting sqref="J9:P14">
    <cfRule type="cellIs" dxfId="1" priority="5" operator="equal">
      <formula>""</formula>
    </cfRule>
  </conditionalFormatting>
  <conditionalFormatting sqref="J9:P14">
    <cfRule type="expression" dxfId="2" priority="6">
      <formula>OR(WEEKDAY(J9,1)=1,WEEKDAY(J9,1)=7)</formula>
    </cfRule>
  </conditionalFormatting>
  <conditionalFormatting sqref="R27">
    <cfRule type="expression" dxfId="0" priority="7">
      <formula>$J$2=1</formula>
    </cfRule>
  </conditionalFormatting>
  <conditionalFormatting sqref="B19:H24 B29:H34 J19:P24 J29:P34 R9:X14 R19:X24 Z9:AF14 Z19:AF24">
    <cfRule type="cellIs" dxfId="1" priority="8" operator="equal">
      <formula>""</formula>
    </cfRule>
  </conditionalFormatting>
  <conditionalFormatting sqref="B19:H24 B29:H34 J19:P24 J29:P34 R9:X14 R19:X24 Z9:AF14 Z19:AF24">
    <cfRule type="expression" dxfId="2" priority="9">
      <formula>OR(WEEKDAY(B9,1)=1,WEEKDAY(B9,1)=7)</formula>
    </cfRule>
  </conditionalFormatting>
  <conditionalFormatting sqref="R29:X34">
    <cfRule type="cellIs" dxfId="1" priority="10" operator="equal">
      <formula>""</formula>
    </cfRule>
  </conditionalFormatting>
  <conditionalFormatting sqref="R29:X34">
    <cfRule type="expression" dxfId="2" priority="11">
      <formula>OR(WEEKDAY(R29,1)=1,WEEKDAY(R29,1)=7)</formula>
    </cfRule>
  </conditionalFormatting>
  <conditionalFormatting sqref="Z27">
    <cfRule type="expression" dxfId="0" priority="12">
      <formula>$J$2=1</formula>
    </cfRule>
  </conditionalFormatting>
  <conditionalFormatting sqref="Z29:AF34">
    <cfRule type="cellIs" dxfId="1" priority="13" operator="equal">
      <formula>""</formula>
    </cfRule>
  </conditionalFormatting>
  <conditionalFormatting sqref="Z29:AF34">
    <cfRule type="expression" dxfId="2" priority="14">
      <formula>OR(WEEKDAY(Z29,1)=1,WEEKDAY(Z29,1)=7)</formula>
    </cfRule>
  </conditionalFormatting>
  <printOptions/>
  <pageMargins bottom="0.75" footer="0.0" header="0.0" left="0.7" right="0.7" top="0.75"/>
  <pageSetup paperSize="3"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fitToPage="1"/>
  </sheetPr>
  <sheetViews>
    <sheetView workbookViewId="0"/>
  </sheetViews>
  <sheetFormatPr customHeight="1" defaultColWidth="14.43" defaultRowHeight="15.0"/>
  <cols>
    <col customWidth="1" min="1" max="1" width="1.86"/>
    <col customWidth="1" min="2" max="13" width="4.0"/>
    <col customWidth="1" min="14" max="14" width="4.71"/>
    <col customWidth="1" min="15" max="16" width="4.0"/>
    <col customWidth="1" min="17" max="17" width="3.29"/>
    <col customWidth="1" min="18" max="18" width="4.71"/>
    <col customWidth="1" min="19" max="19" width="4.43"/>
    <col customWidth="1" min="20" max="26" width="4.0"/>
    <col customWidth="1" min="27" max="27" width="4.43"/>
    <col customWidth="1" min="28" max="33" width="4.0"/>
    <col customWidth="1" min="34" max="34" width="1.14"/>
    <col customWidth="1" min="35" max="35" width="20.86"/>
    <col customWidth="1" min="36" max="36" width="16.71"/>
    <col customWidth="1" min="37" max="37" width="13.43"/>
    <col customWidth="1" min="38" max="38" width="26.86"/>
    <col customWidth="1" min="39" max="39" width="20.43"/>
    <col customWidth="1" min="40" max="40" width="16.86"/>
    <col customWidth="1" min="41" max="41" width="1.86"/>
    <col customWidth="1" min="42" max="42" width="30.86"/>
    <col customWidth="1" min="43" max="43" width="19.14"/>
    <col customWidth="1" min="44" max="44" width="20.43"/>
    <col customWidth="1" min="45" max="45" width="5.71"/>
    <col customWidth="1" min="46" max="46" width="10.71"/>
    <col customWidth="1" min="47" max="47" width="16.14"/>
  </cols>
  <sheetData>
    <row r="1"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2"/>
      <c r="AI1" s="3"/>
      <c r="AJ1" s="4" t="s">
        <v>0</v>
      </c>
      <c r="AK1" s="4" t="s">
        <v>1</v>
      </c>
      <c r="AL1" s="5"/>
      <c r="AM1" s="6" t="s">
        <v>2</v>
      </c>
      <c r="AN1" s="7"/>
      <c r="AO1" s="7"/>
      <c r="AP1" s="2"/>
      <c r="AQ1" s="2"/>
      <c r="AR1" s="2"/>
      <c r="AS1" s="2"/>
      <c r="AT1" s="2"/>
      <c r="AU1" s="2"/>
    </row>
    <row r="2" ht="12.75" customHeight="1">
      <c r="A2" s="1"/>
      <c r="B2" s="1"/>
      <c r="C2" s="8" t="s">
        <v>3</v>
      </c>
      <c r="D2" s="9">
        <v>2023.0</v>
      </c>
      <c r="E2" s="10"/>
      <c r="F2" s="11"/>
      <c r="G2" s="12"/>
      <c r="H2" s="12"/>
      <c r="I2" s="8" t="s">
        <v>4</v>
      </c>
      <c r="J2" s="9">
        <v>7.0</v>
      </c>
      <c r="K2" s="11"/>
      <c r="L2" s="12"/>
      <c r="M2" s="12"/>
      <c r="N2" s="8" t="s">
        <v>5</v>
      </c>
      <c r="O2" s="9">
        <v>1.0</v>
      </c>
      <c r="P2" s="11"/>
      <c r="Q2" s="13"/>
      <c r="R2" s="12"/>
      <c r="S2" s="12"/>
      <c r="T2" s="12"/>
      <c r="U2" s="12"/>
      <c r="V2" s="8" t="s">
        <v>6</v>
      </c>
      <c r="W2" s="9">
        <f>(7*60)+15</f>
        <v>435</v>
      </c>
      <c r="X2" s="11"/>
      <c r="Y2" s="1"/>
      <c r="Z2" s="1"/>
      <c r="AA2" s="1"/>
      <c r="AB2" s="1"/>
      <c r="AC2" s="1"/>
      <c r="AD2" s="1"/>
      <c r="AE2" s="1"/>
      <c r="AF2" s="1"/>
      <c r="AG2" s="1"/>
      <c r="AH2" s="2"/>
      <c r="AI2" s="14" t="s">
        <v>7</v>
      </c>
      <c r="AJ2" s="15">
        <v>1044.0</v>
      </c>
      <c r="AK2" s="16">
        <f>AT13</f>
        <v>1048.35</v>
      </c>
      <c r="AL2" s="17"/>
      <c r="AM2" s="18">
        <f>AK2-AJ2</f>
        <v>4.35</v>
      </c>
      <c r="AN2" s="7"/>
      <c r="AO2" s="7"/>
      <c r="AP2" s="2"/>
      <c r="AQ2" s="2"/>
      <c r="AR2" s="2"/>
      <c r="AS2" s="2"/>
      <c r="AT2" s="2"/>
      <c r="AU2" s="2"/>
    </row>
    <row r="3" ht="12.75" customHeight="1">
      <c r="A3" s="1"/>
      <c r="B3" s="1"/>
      <c r="C3" s="12"/>
      <c r="D3" s="12"/>
      <c r="E3" s="12"/>
      <c r="F3" s="12"/>
      <c r="G3" s="12"/>
      <c r="H3" s="12"/>
      <c r="I3" s="12"/>
      <c r="J3" s="12"/>
      <c r="K3" s="12"/>
      <c r="L3" s="12"/>
      <c r="M3" s="12"/>
      <c r="N3" s="12"/>
      <c r="O3" s="12"/>
      <c r="P3" s="12"/>
      <c r="Q3" s="12"/>
      <c r="R3" s="12"/>
      <c r="S3" s="12"/>
      <c r="T3" s="12"/>
      <c r="U3" s="12"/>
      <c r="V3" s="12"/>
      <c r="W3" s="12"/>
      <c r="X3" s="1"/>
      <c r="Y3" s="1"/>
      <c r="Z3" s="1"/>
      <c r="AA3" s="1"/>
      <c r="AB3" s="1"/>
      <c r="AC3" s="1"/>
      <c r="AD3" s="1"/>
      <c r="AE3" s="1"/>
      <c r="AF3" s="1"/>
      <c r="AG3" s="1"/>
      <c r="AH3" s="2"/>
      <c r="AI3" s="19" t="s">
        <v>8</v>
      </c>
      <c r="AJ3" s="20">
        <v>187.0</v>
      </c>
      <c r="AK3" s="20">
        <f>AL55</f>
        <v>196</v>
      </c>
      <c r="AL3" s="20"/>
      <c r="AM3" s="2"/>
      <c r="AN3" s="7"/>
      <c r="AO3" s="7"/>
      <c r="AP3" s="2"/>
      <c r="AQ3" s="2"/>
      <c r="AR3" s="2"/>
      <c r="AS3" s="2"/>
      <c r="AT3" s="2"/>
      <c r="AU3" s="2"/>
    </row>
    <row r="4" ht="12.75" customHeight="1">
      <c r="A4" s="2"/>
      <c r="B4" s="189" t="str">
        <f>IF($J$2=1,D2,D2&amp;"-"&amp;D2+1)</f>
        <v>2023-2024</v>
      </c>
      <c r="AG4" s="2"/>
      <c r="AH4" s="2"/>
      <c r="AI4" s="2"/>
      <c r="AJ4" s="2"/>
      <c r="AK4" s="2"/>
      <c r="AL4" s="2"/>
      <c r="AM4" s="2"/>
      <c r="AN4" s="7"/>
      <c r="AO4" s="7"/>
      <c r="AP4" s="2"/>
      <c r="AQ4" s="2"/>
      <c r="AR4" s="2"/>
      <c r="AS4" s="2"/>
      <c r="AT4" s="2"/>
      <c r="AU4" s="2"/>
    </row>
    <row r="5" ht="12.75" customHeight="1">
      <c r="A5" s="2"/>
      <c r="B5" s="190" t="s">
        <v>9</v>
      </c>
      <c r="AG5" s="2"/>
      <c r="AH5" s="2"/>
      <c r="AI5" s="24" t="s">
        <v>10</v>
      </c>
      <c r="AJ5" s="25"/>
      <c r="AK5" s="25"/>
      <c r="AL5" s="25"/>
      <c r="AM5" s="25"/>
      <c r="AN5" s="26"/>
      <c r="AO5" s="2"/>
      <c r="AP5" s="2"/>
      <c r="AQ5" s="2"/>
      <c r="AR5" s="2"/>
      <c r="AS5" s="2"/>
      <c r="AT5" s="2"/>
      <c r="AU5" s="2"/>
    </row>
    <row r="6" ht="12.75" customHeight="1">
      <c r="A6" s="2"/>
      <c r="B6" s="27"/>
      <c r="C6" s="27"/>
      <c r="D6" s="27"/>
      <c r="E6" s="27"/>
      <c r="F6" s="27"/>
      <c r="G6" s="27"/>
      <c r="H6" s="27"/>
      <c r="I6" s="27"/>
      <c r="J6" s="28" t="s">
        <v>11</v>
      </c>
      <c r="K6" s="29"/>
      <c r="L6" s="29"/>
      <c r="M6" s="29"/>
      <c r="N6" s="29"/>
      <c r="O6" s="29"/>
      <c r="P6" s="29"/>
      <c r="Q6" s="29"/>
      <c r="R6" s="29"/>
      <c r="S6" s="29"/>
      <c r="T6" s="29"/>
      <c r="U6" s="29"/>
      <c r="V6" s="29"/>
      <c r="W6" s="29"/>
      <c r="X6" s="30"/>
      <c r="Y6" s="31" t="s">
        <v>12</v>
      </c>
      <c r="Z6" s="32" t="s">
        <v>13</v>
      </c>
      <c r="AA6" s="29"/>
      <c r="AB6" s="29"/>
      <c r="AC6" s="29"/>
      <c r="AD6" s="29"/>
      <c r="AE6" s="29"/>
      <c r="AF6" s="30"/>
      <c r="AG6" s="2"/>
      <c r="AH6" s="2"/>
      <c r="AI6" s="256" t="s">
        <v>14</v>
      </c>
      <c r="AJ6" s="257"/>
      <c r="AK6" s="258" t="s">
        <v>15</v>
      </c>
      <c r="AL6" s="259" t="s">
        <v>16</v>
      </c>
      <c r="AM6" s="33" t="s">
        <v>17</v>
      </c>
      <c r="AN6" s="260"/>
      <c r="AO6" s="7"/>
      <c r="AP6" s="2"/>
      <c r="AQ6" s="2"/>
      <c r="AR6" s="2"/>
      <c r="AS6" s="2"/>
      <c r="AT6" s="2"/>
      <c r="AU6" s="2"/>
    </row>
    <row r="7" ht="12.75" customHeight="1">
      <c r="A7" s="37"/>
      <c r="B7" s="38">
        <f>DATE(D2,J2,1)</f>
        <v>45108</v>
      </c>
      <c r="C7" s="39"/>
      <c r="D7" s="39"/>
      <c r="E7" s="39"/>
      <c r="F7" s="39"/>
      <c r="G7" s="39"/>
      <c r="H7" s="40"/>
      <c r="I7" s="41"/>
      <c r="J7" s="38">
        <f>DATE(YEAR(B7+42),MONTH(B7+42),1)</f>
        <v>45139</v>
      </c>
      <c r="K7" s="39"/>
      <c r="L7" s="39"/>
      <c r="M7" s="39"/>
      <c r="N7" s="39"/>
      <c r="O7" s="39"/>
      <c r="P7" s="40"/>
      <c r="Q7" s="41"/>
      <c r="R7" s="38">
        <f>DATE(YEAR(J7+42),MONTH(J7+42),1)</f>
        <v>45170</v>
      </c>
      <c r="S7" s="39"/>
      <c r="T7" s="39"/>
      <c r="U7" s="39"/>
      <c r="V7" s="39"/>
      <c r="W7" s="39"/>
      <c r="X7" s="40"/>
      <c r="Y7" s="37"/>
      <c r="Z7" s="38">
        <f>DATE(YEAR(R7+42),MONTH(R7+42),1)</f>
        <v>45200</v>
      </c>
      <c r="AA7" s="39"/>
      <c r="AB7" s="39"/>
      <c r="AC7" s="39"/>
      <c r="AD7" s="39"/>
      <c r="AE7" s="39"/>
      <c r="AF7" s="40"/>
      <c r="AG7" s="42"/>
      <c r="AH7" s="42"/>
      <c r="AI7" s="261" t="s">
        <v>18</v>
      </c>
      <c r="AJ7" s="44"/>
      <c r="AK7" s="45" t="s">
        <v>19</v>
      </c>
      <c r="AL7" s="262" t="s">
        <v>20</v>
      </c>
      <c r="AM7" s="47" t="s">
        <v>107</v>
      </c>
      <c r="AN7" s="44"/>
      <c r="AO7" s="42"/>
      <c r="AP7" s="163" t="s">
        <v>77</v>
      </c>
      <c r="AQ7" s="164" t="s">
        <v>78</v>
      </c>
      <c r="AR7" s="164" t="s">
        <v>79</v>
      </c>
      <c r="AS7" s="2"/>
      <c r="AT7" s="7"/>
      <c r="AU7" s="42"/>
    </row>
    <row r="8" ht="12.75" customHeight="1">
      <c r="A8" s="42"/>
      <c r="B8" s="48" t="str">
        <f>CHOOSE(1+MOD($O$2+1-2,7),"Su","M","Tu","W","Th","F","Sa")</f>
        <v>Su</v>
      </c>
      <c r="C8" s="49" t="str">
        <f>CHOOSE(1+MOD($O$2+2-2,7),"Su","M","Tu","W","Th","F","Sa")</f>
        <v>M</v>
      </c>
      <c r="D8" s="49" t="str">
        <f>CHOOSE(1+MOD($O$2+3-2,7),"Su","M","Tu","W","Th","F","Sa")</f>
        <v>Tu</v>
      </c>
      <c r="E8" s="49" t="str">
        <f>CHOOSE(1+MOD($O$2+4-2,7),"Su","M","Tu","W","Th","F","Sa")</f>
        <v>W</v>
      </c>
      <c r="F8" s="49" t="str">
        <f>CHOOSE(1+MOD($O$2+5-2,7),"Su","M","Tu","W","Th","F","Sa")</f>
        <v>Th</v>
      </c>
      <c r="G8" s="49" t="str">
        <f>CHOOSE(1+MOD($O$2+6-2,7),"Su","M","Tu","W","Th","F","Sa")</f>
        <v>F</v>
      </c>
      <c r="H8" s="50" t="str">
        <f>CHOOSE(1+MOD($O$2+7-2,7),"Su","M","Tu","W","Th","F","Sa")</f>
        <v>Sa</v>
      </c>
      <c r="I8" s="51"/>
      <c r="J8" s="48" t="str">
        <f>CHOOSE(1+MOD($O$2+1-2,7),"Su","M","Tu","W","Th","F","Sa")</f>
        <v>Su</v>
      </c>
      <c r="K8" s="49" t="str">
        <f>CHOOSE(1+MOD($O$2+2-2,7),"Su","M","Tu","W","Th","F","Sa")</f>
        <v>M</v>
      </c>
      <c r="L8" s="49" t="str">
        <f>CHOOSE(1+MOD($O$2+3-2,7),"Su","M","Tu","W","Th","F","Sa")</f>
        <v>Tu</v>
      </c>
      <c r="M8" s="49" t="str">
        <f>CHOOSE(1+MOD($O$2+4-2,7),"Su","M","Tu","W","Th","F","Sa")</f>
        <v>W</v>
      </c>
      <c r="N8" s="49" t="str">
        <f>CHOOSE(1+MOD($O$2+5-2,7),"Su","M","Tu","W","Th","F","Sa")</f>
        <v>Th</v>
      </c>
      <c r="O8" s="49" t="str">
        <f>CHOOSE(1+MOD($O$2+6-2,7),"Su","M","Tu","W","Th","F","Sa")</f>
        <v>F</v>
      </c>
      <c r="P8" s="50" t="str">
        <f>CHOOSE(1+MOD($O$2+7-2,7),"Su","M","Tu","W","Th","F","Sa")</f>
        <v>Sa</v>
      </c>
      <c r="Q8" s="51"/>
      <c r="R8" s="48" t="str">
        <f>CHOOSE(1+MOD($O$2+1-2,7),"Su","M","Tu","W","Th","F","Sa")</f>
        <v>Su</v>
      </c>
      <c r="S8" s="49" t="str">
        <f>CHOOSE(1+MOD($O$2+2-2,7),"Su","M","Tu","W","Th","F","Sa")</f>
        <v>M</v>
      </c>
      <c r="T8" s="49" t="str">
        <f>CHOOSE(1+MOD($O$2+3-2,7),"Su","M","Tu","W","Th","F","Sa")</f>
        <v>Tu</v>
      </c>
      <c r="U8" s="49" t="str">
        <f>CHOOSE(1+MOD($O$2+4-2,7),"Su","M","Tu","W","Th","F","Sa")</f>
        <v>W</v>
      </c>
      <c r="V8" s="49" t="str">
        <f>CHOOSE(1+MOD($O$2+5-2,7),"Su","M","Tu","W","Th","F","Sa")</f>
        <v>Th</v>
      </c>
      <c r="W8" s="49" t="str">
        <f>CHOOSE(1+MOD($O$2+6-2,7),"Su","M","Tu","W","Th","F","Sa")</f>
        <v>F</v>
      </c>
      <c r="X8" s="50" t="str">
        <f>CHOOSE(1+MOD($O$2+7-2,7),"Su","M","Tu","W","Th","F","Sa")</f>
        <v>Sa</v>
      </c>
      <c r="Y8" s="51"/>
      <c r="Z8" s="48" t="str">
        <f>CHOOSE(1+MOD($O$2+1-2,7),"Su","M","Tu","W","Th","F","Sa")</f>
        <v>Su</v>
      </c>
      <c r="AA8" s="49" t="str">
        <f>CHOOSE(1+MOD($O$2+2-2,7),"Su","M","Tu","W","Th","F","Sa")</f>
        <v>M</v>
      </c>
      <c r="AB8" s="49" t="str">
        <f>CHOOSE(1+MOD($O$2+3-2,7),"Su","M","Tu","W","Th","F","Sa")</f>
        <v>Tu</v>
      </c>
      <c r="AC8" s="49" t="str">
        <f>CHOOSE(1+MOD($O$2+4-2,7),"Su","M","Tu","W","Th","F","Sa")</f>
        <v>W</v>
      </c>
      <c r="AD8" s="49" t="str">
        <f>CHOOSE(1+MOD($O$2+5-2,7),"Su","M","Tu","W","Th","F","Sa")</f>
        <v>Th</v>
      </c>
      <c r="AE8" s="49" t="str">
        <f>CHOOSE(1+MOD($O$2+6-2,7),"Su","M","Tu","W","Th","F","Sa")</f>
        <v>F</v>
      </c>
      <c r="AF8" s="50" t="str">
        <f>CHOOSE(1+MOD($O$2+7-2,7),"Su","M","Tu","W","Th","F","Sa")</f>
        <v>Sa</v>
      </c>
      <c r="AG8" s="51"/>
      <c r="AH8" s="51"/>
      <c r="AI8" s="263" t="s">
        <v>22</v>
      </c>
      <c r="AJ8" s="44"/>
      <c r="AK8" s="53" t="s">
        <v>23</v>
      </c>
      <c r="AL8" s="262" t="s">
        <v>24</v>
      </c>
      <c r="AM8" s="54" t="s">
        <v>94</v>
      </c>
      <c r="AN8" s="44"/>
      <c r="AO8" s="51"/>
      <c r="AP8" s="165" t="s">
        <v>80</v>
      </c>
      <c r="AQ8" s="166" t="s">
        <v>81</v>
      </c>
      <c r="AR8" s="166">
        <v>7.25</v>
      </c>
      <c r="AS8" s="191">
        <f>SUM(AJ42:AJ52)-(AS12)</f>
        <v>119</v>
      </c>
      <c r="AT8" s="192">
        <f>AS8*AR8</f>
        <v>862.75</v>
      </c>
      <c r="AU8" s="51"/>
    </row>
    <row r="9" ht="12.75" customHeight="1">
      <c r="A9" s="42"/>
      <c r="B9" s="55" t="str">
        <f>IF(WEEKDAY(B7,1)=$O$2,B7,"")</f>
        <v/>
      </c>
      <c r="C9" s="56" t="str">
        <f>IF(B9="",IF(WEEKDAY(B7,1)=MOD($O$2,7)+1,B7,""),B9+1)</f>
        <v/>
      </c>
      <c r="D9" s="56" t="str">
        <f>IF(C9="",IF(WEEKDAY(B7,1)=MOD($O$2+1,7)+1,B7,""),C9+1)</f>
        <v/>
      </c>
      <c r="E9" s="56" t="str">
        <f>IF(D9="",IF(WEEKDAY(B7,1)=MOD($O$2+2,7)+1,B7,""),D9+1)</f>
        <v/>
      </c>
      <c r="F9" s="56" t="str">
        <f>IF(E9="",IF(WEEKDAY(B7,1)=MOD($O$2+3,7)+1,B7,""),E9+1)</f>
        <v/>
      </c>
      <c r="G9" s="56" t="str">
        <f>IF(F9="",IF(WEEKDAY(B7,1)=MOD($O$2+4,7)+1,B7,""),F9+1)</f>
        <v/>
      </c>
      <c r="H9" s="55">
        <f>IF(G9="",IF(WEEKDAY(B7,1)=MOD($O$2+5,7)+1,B7,""),G9+1)</f>
        <v>45108</v>
      </c>
      <c r="I9" s="51"/>
      <c r="J9" s="55" t="str">
        <f>IF(WEEKDAY(J7,1)=$O$2,J7,"")</f>
        <v/>
      </c>
      <c r="K9" s="57" t="str">
        <f>IF(J9="",IF(WEEKDAY(J7,1)=MOD($O$2,7)+1,J7,""),J9+1)</f>
        <v/>
      </c>
      <c r="L9" s="120">
        <f>IF(K9="",IF(WEEKDAY(J7,1)=MOD($O$2+1,7)+1,J7,""),K9+1)</f>
        <v>45139</v>
      </c>
      <c r="M9" s="58">
        <f>IF(L9="",IF(WEEKDAY(J7,1)=MOD($O$2+2,7)+1,J7,""),L9+1)</f>
        <v>45140</v>
      </c>
      <c r="N9" s="58">
        <f>IF(M9="",IF(WEEKDAY(J7,1)=MOD($O$2+3,7)+1,J7,""),M9+1)</f>
        <v>45141</v>
      </c>
      <c r="O9" s="58">
        <f>IF(N9="",IF(WEEKDAY(J7,1)=MOD($O$2+4,7)+1,J7,""),N9+1)</f>
        <v>45142</v>
      </c>
      <c r="P9" s="55">
        <f>IF(O9="",IF(WEEKDAY(J7,1)=MOD($O$2+5,7)+1,J7,""),O9+1)</f>
        <v>45143</v>
      </c>
      <c r="Q9" s="51"/>
      <c r="R9" s="55" t="str">
        <f>IF(WEEKDAY(R7,1)=$O$2,R7,"")</f>
        <v/>
      </c>
      <c r="S9" s="59" t="str">
        <f>IF(R9="",IF(WEEKDAY(R7,1)=MOD($O$2,7)+1,R7,""),R9+1)</f>
        <v/>
      </c>
      <c r="T9" s="60" t="str">
        <f>IF(S9="",IF(WEEKDAY(R7,1)=MOD($O$2+1,7)+1,R7,""),S9+1)</f>
        <v/>
      </c>
      <c r="U9" s="60" t="str">
        <f>IF(T9="",IF(WEEKDAY(R7,1)=MOD($O$2+2,7)+1,R7,""),T9+1)</f>
        <v/>
      </c>
      <c r="V9" s="60" t="str">
        <f>IF(U9="",IF(WEEKDAY(R7,1)=MOD($O$2+3,7)+1,R7,""),U9+1)</f>
        <v/>
      </c>
      <c r="W9" s="60">
        <f>IF(V9="",IF(WEEKDAY(R7,1)=MOD($O$2+4,7)+1,R7,""),V9+1)</f>
        <v>45170</v>
      </c>
      <c r="X9" s="61">
        <f>IF(W9="",IF(WEEKDAY(R7,1)=MOD($O$2+5,7)+1,R7,""),W9+1)</f>
        <v>45171</v>
      </c>
      <c r="Y9" s="62"/>
      <c r="Z9" s="55">
        <f>IF(WEEKDAY(Z7,1)=$O$2,Z7,"")</f>
        <v>45200</v>
      </c>
      <c r="AA9" s="60">
        <f>IF(Z9="",IF(WEEKDAY(Z7,1)=MOD($O$2,7)+1,Z7,""),Z9+1)</f>
        <v>45201</v>
      </c>
      <c r="AB9" s="60">
        <f>IF(AA9="",IF(WEEKDAY(Z7,1)=MOD($O$2+1,7)+1,Z7,""),AA9+1)</f>
        <v>45202</v>
      </c>
      <c r="AC9" s="60">
        <f>IF(AB9="",IF(WEEKDAY(Z7,1)=MOD($O$2+2,7)+1,Z7,""),AB9+1)</f>
        <v>45203</v>
      </c>
      <c r="AD9" s="60">
        <f>IF(AC9="",IF(WEEKDAY(Z7,1)=MOD($O$2+3,7)+1,Z7,""),AC9+1)</f>
        <v>45204</v>
      </c>
      <c r="AE9" s="60">
        <f>IF(AD9="",IF(WEEKDAY(Z7,1)=MOD($O$2+4,7)+1,Z7,""),AD9+1)</f>
        <v>45205</v>
      </c>
      <c r="AF9" s="55">
        <f>IF(AE9="",IF(WEEKDAY(Z7,1)=MOD($O$2+5,7)+1,Z7,""),AE9+1)</f>
        <v>45206</v>
      </c>
      <c r="AG9" s="62"/>
      <c r="AH9" s="62"/>
      <c r="AI9" s="264" t="s">
        <v>26</v>
      </c>
      <c r="AJ9" s="44"/>
      <c r="AK9" s="45" t="s">
        <v>23</v>
      </c>
      <c r="AL9" s="265" t="s">
        <v>27</v>
      </c>
      <c r="AM9" s="193" t="s">
        <v>95</v>
      </c>
      <c r="AN9" s="44"/>
      <c r="AO9" s="62"/>
      <c r="AP9" s="168" t="s">
        <v>82</v>
      </c>
      <c r="AQ9" s="169" t="s">
        <v>83</v>
      </c>
      <c r="AR9" s="169">
        <v>7.0</v>
      </c>
      <c r="AS9" s="194"/>
      <c r="AT9" s="192"/>
      <c r="AU9" s="62"/>
    </row>
    <row r="10" ht="18.75" customHeight="1">
      <c r="A10" s="42"/>
      <c r="B10" s="55">
        <f t="shared" ref="B10:B14" si="5">IF(H9="","",IF(MONTH(H9+1)&lt;&gt;MONTH(H9),"",H9+1))</f>
        <v>45109</v>
      </c>
      <c r="C10" s="195">
        <f t="shared" ref="C10:H10" si="1">IF(B10="","",IF(MONTH(B10+1)&lt;&gt;MONTH(B10),"",B10+1))</f>
        <v>45110</v>
      </c>
      <c r="D10" s="195">
        <f t="shared" si="1"/>
        <v>45111</v>
      </c>
      <c r="E10" s="195">
        <f t="shared" si="1"/>
        <v>45112</v>
      </c>
      <c r="F10" s="66">
        <f t="shared" si="1"/>
        <v>45113</v>
      </c>
      <c r="G10" s="66">
        <f t="shared" si="1"/>
        <v>45114</v>
      </c>
      <c r="H10" s="55">
        <f t="shared" si="1"/>
        <v>45115</v>
      </c>
      <c r="I10" s="51"/>
      <c r="J10" s="67">
        <f t="shared" ref="J10:J14" si="7">IF(P9="","",IF(MONTH(P9+1)&lt;&gt;MONTH(P9),"",P9+1))</f>
        <v>45144</v>
      </c>
      <c r="K10" s="196">
        <f t="shared" ref="K10:P10" si="2">IF(J10="","",IF(MONTH(J10+1)&lt;&gt;MONTH(J10),"",J10+1))</f>
        <v>45145</v>
      </c>
      <c r="L10" s="197">
        <f t="shared" si="2"/>
        <v>45146</v>
      </c>
      <c r="M10" s="198">
        <f t="shared" si="2"/>
        <v>45147</v>
      </c>
      <c r="N10" s="120">
        <f t="shared" si="2"/>
        <v>45148</v>
      </c>
      <c r="O10" s="58">
        <f t="shared" si="2"/>
        <v>45149</v>
      </c>
      <c r="P10" s="70">
        <f t="shared" si="2"/>
        <v>45150</v>
      </c>
      <c r="Q10" s="51"/>
      <c r="R10" s="61">
        <f t="shared" ref="R10:R14" si="9">IF(X9="","",IF(MONTH(X9+1)&lt;&gt;MONTH(X9),"",X9+1))</f>
        <v>45172</v>
      </c>
      <c r="S10" s="71">
        <f t="shared" ref="S10:X10" si="3">IF(R10="","",IF(MONTH(R10+1)&lt;&gt;MONTH(R10),"",R10+1))</f>
        <v>45173</v>
      </c>
      <c r="T10" s="60">
        <f t="shared" si="3"/>
        <v>45174</v>
      </c>
      <c r="U10" s="60">
        <f t="shared" si="3"/>
        <v>45175</v>
      </c>
      <c r="V10" s="60">
        <f t="shared" si="3"/>
        <v>45176</v>
      </c>
      <c r="W10" s="60">
        <f t="shared" si="3"/>
        <v>45177</v>
      </c>
      <c r="X10" s="61">
        <f t="shared" si="3"/>
        <v>45178</v>
      </c>
      <c r="Y10" s="62"/>
      <c r="Z10" s="55">
        <f t="shared" ref="Z10:Z14" si="11">IF(AF9="","",IF(MONTH(AF9+1)&lt;&gt;MONTH(AF9),"",AF9+1))</f>
        <v>45207</v>
      </c>
      <c r="AA10" s="66">
        <f t="shared" ref="AA10:AF10" si="4">IF(Z10="","",IF(MONTH(Z10+1)&lt;&gt;MONTH(Z10),"",Z10+1))</f>
        <v>45208</v>
      </c>
      <c r="AB10" s="60">
        <f t="shared" si="4"/>
        <v>45209</v>
      </c>
      <c r="AC10" s="60">
        <f t="shared" si="4"/>
        <v>45210</v>
      </c>
      <c r="AD10" s="60">
        <f t="shared" si="4"/>
        <v>45211</v>
      </c>
      <c r="AE10" s="73">
        <f t="shared" si="4"/>
        <v>45212</v>
      </c>
      <c r="AF10" s="55">
        <f t="shared" si="4"/>
        <v>45213</v>
      </c>
      <c r="AG10" s="62"/>
      <c r="AH10" s="62"/>
      <c r="AI10" s="266" t="s">
        <v>29</v>
      </c>
      <c r="AJ10" s="75"/>
      <c r="AK10" s="90" t="s">
        <v>23</v>
      </c>
      <c r="AL10" s="267" t="s">
        <v>30</v>
      </c>
      <c r="AM10" s="199" t="s">
        <v>96</v>
      </c>
      <c r="AN10" s="75"/>
      <c r="AO10" s="62"/>
      <c r="AP10" s="168" t="s">
        <v>84</v>
      </c>
      <c r="AQ10" s="169" t="s">
        <v>85</v>
      </c>
      <c r="AR10" s="169">
        <v>0.67</v>
      </c>
      <c r="AS10" s="194"/>
      <c r="AT10" s="192"/>
      <c r="AU10" s="62"/>
    </row>
    <row r="11" ht="12.75" customHeight="1">
      <c r="A11" s="42"/>
      <c r="B11" s="55">
        <f t="shared" si="5"/>
        <v>45116</v>
      </c>
      <c r="C11" s="200">
        <f t="shared" ref="C11:H11" si="6">IF(B11="","",IF(MONTH(B11+1)&lt;&gt;MONTH(B11),"",B11+1))</f>
        <v>45117</v>
      </c>
      <c r="D11" s="200">
        <f t="shared" si="6"/>
        <v>45118</v>
      </c>
      <c r="E11" s="200">
        <f t="shared" si="6"/>
        <v>45119</v>
      </c>
      <c r="F11" s="200">
        <f t="shared" si="6"/>
        <v>45120</v>
      </c>
      <c r="G11" s="200">
        <f t="shared" si="6"/>
        <v>45121</v>
      </c>
      <c r="H11" s="55">
        <f t="shared" si="6"/>
        <v>45122</v>
      </c>
      <c r="I11" s="51"/>
      <c r="J11" s="67">
        <f t="shared" si="7"/>
        <v>45151</v>
      </c>
      <c r="K11" s="201">
        <f t="shared" ref="K11:P11" si="8">IF(J11="","",IF(MONTH(J11+1)&lt;&gt;MONTH(J11),"",J11+1))</f>
        <v>45152</v>
      </c>
      <c r="L11" s="202">
        <f t="shared" si="8"/>
        <v>45153</v>
      </c>
      <c r="M11" s="203">
        <f t="shared" si="8"/>
        <v>45154</v>
      </c>
      <c r="N11" s="204">
        <f t="shared" si="8"/>
        <v>45155</v>
      </c>
      <c r="O11" s="69">
        <f t="shared" si="8"/>
        <v>45156</v>
      </c>
      <c r="P11" s="55">
        <f t="shared" si="8"/>
        <v>45157</v>
      </c>
      <c r="Q11" s="51"/>
      <c r="R11" s="81">
        <f t="shared" si="9"/>
        <v>45179</v>
      </c>
      <c r="S11" s="205">
        <f t="shared" ref="S11:X11" si="10">IF(R11="","",IF(MONTH(R11+1)&lt;&gt;MONTH(R11),"",R11+1))</f>
        <v>45180</v>
      </c>
      <c r="T11" s="69">
        <f t="shared" si="10"/>
        <v>45181</v>
      </c>
      <c r="U11" s="60">
        <f t="shared" si="10"/>
        <v>45182</v>
      </c>
      <c r="V11" s="60">
        <f t="shared" si="10"/>
        <v>45183</v>
      </c>
      <c r="W11" s="60">
        <f t="shared" si="10"/>
        <v>45184</v>
      </c>
      <c r="X11" s="61">
        <f t="shared" si="10"/>
        <v>45185</v>
      </c>
      <c r="Y11" s="62"/>
      <c r="Z11" s="55">
        <f t="shared" si="11"/>
        <v>45214</v>
      </c>
      <c r="AA11" s="73">
        <f t="shared" ref="AA11:AF11" si="12">IF(Z11="","",IF(MONTH(Z11+1)&lt;&gt;MONTH(Z11),"",Z11+1))</f>
        <v>45215</v>
      </c>
      <c r="AB11" s="60">
        <f t="shared" si="12"/>
        <v>45216</v>
      </c>
      <c r="AC11" s="60">
        <f t="shared" si="12"/>
        <v>45217</v>
      </c>
      <c r="AD11" s="60">
        <f t="shared" si="12"/>
        <v>45218</v>
      </c>
      <c r="AE11" s="73">
        <f t="shared" si="12"/>
        <v>45219</v>
      </c>
      <c r="AF11" s="55">
        <f t="shared" si="12"/>
        <v>45220</v>
      </c>
      <c r="AG11" s="62"/>
      <c r="AH11" s="62"/>
      <c r="AI11" s="268"/>
      <c r="AJ11" s="84"/>
      <c r="AK11" s="85"/>
      <c r="AL11" s="84"/>
      <c r="AM11" s="83"/>
      <c r="AN11" s="84"/>
      <c r="AO11" s="62"/>
      <c r="AP11" s="174" t="s">
        <v>87</v>
      </c>
      <c r="AQ11" s="175" t="s">
        <v>88</v>
      </c>
      <c r="AR11" s="175">
        <v>0.42</v>
      </c>
      <c r="AS11" s="194"/>
      <c r="AT11" s="192"/>
      <c r="AU11" s="62"/>
    </row>
    <row r="12" ht="12.75" customHeight="1">
      <c r="A12" s="42"/>
      <c r="B12" s="55">
        <f t="shared" si="5"/>
        <v>45123</v>
      </c>
      <c r="C12" s="200">
        <f t="shared" ref="C12:H12" si="13">IF(B12="","",IF(MONTH(B12+1)&lt;&gt;MONTH(B12),"",B12+1))</f>
        <v>45124</v>
      </c>
      <c r="D12" s="200">
        <f t="shared" si="13"/>
        <v>45125</v>
      </c>
      <c r="E12" s="200">
        <f t="shared" si="13"/>
        <v>45126</v>
      </c>
      <c r="F12" s="200">
        <f t="shared" si="13"/>
        <v>45127</v>
      </c>
      <c r="G12" s="200">
        <f t="shared" si="13"/>
        <v>45128</v>
      </c>
      <c r="H12" s="55">
        <f t="shared" si="13"/>
        <v>45129</v>
      </c>
      <c r="I12" s="51"/>
      <c r="J12" s="55">
        <f t="shared" si="7"/>
        <v>45158</v>
      </c>
      <c r="K12" s="60">
        <f t="shared" ref="K12:P12" si="14">IF(J12="","",IF(MONTH(J12+1)&lt;&gt;MONTH(J12),"",J12+1))</f>
        <v>45159</v>
      </c>
      <c r="L12" s="206">
        <f t="shared" si="14"/>
        <v>45160</v>
      </c>
      <c r="M12" s="207">
        <f t="shared" si="14"/>
        <v>45161</v>
      </c>
      <c r="N12" s="208">
        <f t="shared" si="14"/>
        <v>45162</v>
      </c>
      <c r="O12" s="57">
        <f t="shared" si="14"/>
        <v>45163</v>
      </c>
      <c r="P12" s="55">
        <f t="shared" si="14"/>
        <v>45164</v>
      </c>
      <c r="Q12" s="51"/>
      <c r="R12" s="61">
        <f t="shared" si="9"/>
        <v>45186</v>
      </c>
      <c r="S12" s="209">
        <f t="shared" ref="S12:X12" si="15">IF(R12="","",IF(MONTH(R12+1)&lt;&gt;MONTH(R12),"",R12+1))</f>
        <v>45187</v>
      </c>
      <c r="T12" s="72">
        <f t="shared" si="15"/>
        <v>45188</v>
      </c>
      <c r="U12" s="72">
        <f t="shared" si="15"/>
        <v>45189</v>
      </c>
      <c r="V12" s="72">
        <f t="shared" si="15"/>
        <v>45190</v>
      </c>
      <c r="W12" s="72">
        <f t="shared" si="15"/>
        <v>45191</v>
      </c>
      <c r="X12" s="61">
        <f t="shared" si="15"/>
        <v>45192</v>
      </c>
      <c r="Y12" s="62"/>
      <c r="Z12" s="55">
        <f t="shared" si="11"/>
        <v>45221</v>
      </c>
      <c r="AA12" s="60">
        <f t="shared" ref="AA12:AF12" si="16">IF(Z12="","",IF(MONTH(Z12+1)&lt;&gt;MONTH(Z12),"",Z12+1))</f>
        <v>45222</v>
      </c>
      <c r="AB12" s="60">
        <f t="shared" si="16"/>
        <v>45223</v>
      </c>
      <c r="AC12" s="60">
        <f t="shared" si="16"/>
        <v>45224</v>
      </c>
      <c r="AD12" s="60">
        <f t="shared" si="16"/>
        <v>45225</v>
      </c>
      <c r="AE12" s="60">
        <f t="shared" si="16"/>
        <v>45226</v>
      </c>
      <c r="AF12" s="55">
        <f t="shared" si="16"/>
        <v>45227</v>
      </c>
      <c r="AG12" s="62"/>
      <c r="AH12" s="62"/>
      <c r="AI12" s="269" t="s">
        <v>32</v>
      </c>
      <c r="AJ12" s="44"/>
      <c r="AK12" s="45" t="s">
        <v>23</v>
      </c>
      <c r="AL12" s="262" t="s">
        <v>33</v>
      </c>
      <c r="AM12" s="88" t="s">
        <v>108</v>
      </c>
      <c r="AN12" s="270"/>
      <c r="AO12" s="62"/>
      <c r="AP12" s="165" t="s">
        <v>89</v>
      </c>
      <c r="AQ12" s="166" t="s">
        <v>90</v>
      </c>
      <c r="AR12" s="166">
        <v>5.8</v>
      </c>
      <c r="AS12" s="194">
        <v>32.0</v>
      </c>
      <c r="AT12" s="192">
        <f>AS12*AR12</f>
        <v>185.6</v>
      </c>
      <c r="AU12" s="62"/>
    </row>
    <row r="13" ht="12.75" customHeight="1">
      <c r="A13" s="42"/>
      <c r="B13" s="55">
        <f t="shared" si="5"/>
        <v>45130</v>
      </c>
      <c r="C13" s="200">
        <f t="shared" ref="C13:H13" si="17">IF(B13="","",IF(MONTH(B13+1)&lt;&gt;MONTH(B13),"",B13+1))</f>
        <v>45131</v>
      </c>
      <c r="D13" s="200">
        <f t="shared" si="17"/>
        <v>45132</v>
      </c>
      <c r="E13" s="200">
        <f t="shared" si="17"/>
        <v>45133</v>
      </c>
      <c r="F13" s="200">
        <f t="shared" si="17"/>
        <v>45134</v>
      </c>
      <c r="G13" s="200">
        <f t="shared" si="17"/>
        <v>45135</v>
      </c>
      <c r="H13" s="55">
        <f t="shared" si="17"/>
        <v>45136</v>
      </c>
      <c r="I13" s="51"/>
      <c r="J13" s="55">
        <f t="shared" si="7"/>
        <v>45165</v>
      </c>
      <c r="K13" s="125">
        <f t="shared" ref="K13:P13" si="18">IF(J13="","",IF(MONTH(J13+1)&lt;&gt;MONTH(J13),"",J13+1))</f>
        <v>45166</v>
      </c>
      <c r="L13" s="210">
        <f t="shared" si="18"/>
        <v>45167</v>
      </c>
      <c r="M13" s="211">
        <f t="shared" si="18"/>
        <v>45168</v>
      </c>
      <c r="N13" s="212">
        <f t="shared" si="18"/>
        <v>45169</v>
      </c>
      <c r="O13" s="60" t="str">
        <f t="shared" si="18"/>
        <v/>
      </c>
      <c r="P13" s="55" t="str">
        <f t="shared" si="18"/>
        <v/>
      </c>
      <c r="Q13" s="51"/>
      <c r="R13" s="81">
        <f t="shared" si="9"/>
        <v>45193</v>
      </c>
      <c r="S13" s="82">
        <f t="shared" ref="S13:X13" si="19">IF(R13="","",IF(MONTH(R13+1)&lt;&gt;MONTH(R13),"",R13+1))</f>
        <v>45194</v>
      </c>
      <c r="T13" s="69">
        <f t="shared" si="19"/>
        <v>45195</v>
      </c>
      <c r="U13" s="60">
        <f t="shared" si="19"/>
        <v>45196</v>
      </c>
      <c r="V13" s="60">
        <f t="shared" si="19"/>
        <v>45197</v>
      </c>
      <c r="W13" s="60">
        <f t="shared" si="19"/>
        <v>45198</v>
      </c>
      <c r="X13" s="61">
        <f t="shared" si="19"/>
        <v>45199</v>
      </c>
      <c r="Y13" s="62"/>
      <c r="Z13" s="55">
        <f t="shared" si="11"/>
        <v>45228</v>
      </c>
      <c r="AA13" s="58">
        <f t="shared" ref="AA13:AF13" si="20">IF(Z13="","",IF(MONTH(Z13+1)&lt;&gt;MONTH(Z13),"",Z13+1))</f>
        <v>45229</v>
      </c>
      <c r="AB13" s="58">
        <f t="shared" si="20"/>
        <v>45230</v>
      </c>
      <c r="AC13" s="60" t="str">
        <f t="shared" si="20"/>
        <v/>
      </c>
      <c r="AD13" s="60" t="str">
        <f t="shared" si="20"/>
        <v/>
      </c>
      <c r="AE13" s="60" t="str">
        <f t="shared" si="20"/>
        <v/>
      </c>
      <c r="AF13" s="55" t="str">
        <f t="shared" si="20"/>
        <v/>
      </c>
      <c r="AG13" s="62"/>
      <c r="AH13" s="62"/>
      <c r="AI13" s="271" t="s">
        <v>35</v>
      </c>
      <c r="AJ13" s="75"/>
      <c r="AK13" s="90" t="s">
        <v>23</v>
      </c>
      <c r="AL13" s="265" t="s">
        <v>36</v>
      </c>
      <c r="AM13" s="47" t="s">
        <v>109</v>
      </c>
      <c r="AN13" s="270"/>
      <c r="AO13" s="62"/>
      <c r="AP13" s="183" t="s">
        <v>91</v>
      </c>
      <c r="AQ13" s="184" t="s">
        <v>92</v>
      </c>
      <c r="AR13" s="184">
        <v>1.45</v>
      </c>
      <c r="AS13" s="194"/>
      <c r="AT13" s="213">
        <f>SUM(AT12,AT8)</f>
        <v>1048.35</v>
      </c>
      <c r="AU13" s="62"/>
    </row>
    <row r="14" ht="12.75" customHeight="1">
      <c r="A14" s="42"/>
      <c r="B14" s="55">
        <f t="shared" si="5"/>
        <v>45137</v>
      </c>
      <c r="C14" s="58">
        <f t="shared" ref="C14:H14" si="21">IF(B14="","",IF(MONTH(B14+1)&lt;&gt;MONTH(B14),"",B14+1))</f>
        <v>45138</v>
      </c>
      <c r="D14" s="60" t="str">
        <f t="shared" si="21"/>
        <v/>
      </c>
      <c r="E14" s="60" t="str">
        <f t="shared" si="21"/>
        <v/>
      </c>
      <c r="F14" s="60" t="str">
        <f t="shared" si="21"/>
        <v/>
      </c>
      <c r="G14" s="60" t="str">
        <f t="shared" si="21"/>
        <v/>
      </c>
      <c r="H14" s="55" t="str">
        <f t="shared" si="21"/>
        <v/>
      </c>
      <c r="I14" s="51"/>
      <c r="J14" s="55" t="str">
        <f t="shared" si="7"/>
        <v/>
      </c>
      <c r="K14" s="60" t="str">
        <f t="shared" ref="K14:O14" si="22">IF(J14="","",IF(MONTH(J14+1)&lt;&gt;MONTH(J14),"",J14+1))</f>
        <v/>
      </c>
      <c r="L14" s="125" t="str">
        <f t="shared" si="22"/>
        <v/>
      </c>
      <c r="M14" s="214" t="str">
        <f t="shared" si="22"/>
        <v/>
      </c>
      <c r="N14" s="60" t="str">
        <f t="shared" si="22"/>
        <v/>
      </c>
      <c r="O14" s="60" t="str">
        <f t="shared" si="22"/>
        <v/>
      </c>
      <c r="P14" s="55"/>
      <c r="Q14" s="51"/>
      <c r="R14" s="55" t="str">
        <f t="shared" si="9"/>
        <v/>
      </c>
      <c r="S14" s="80" t="str">
        <f t="shared" ref="S14:X14" si="23">IF(R14="","",IF(MONTH(R14+1)&lt;&gt;MONTH(R14),"",R14+1))</f>
        <v/>
      </c>
      <c r="T14" s="60" t="str">
        <f t="shared" si="23"/>
        <v/>
      </c>
      <c r="U14" s="60" t="str">
        <f t="shared" si="23"/>
        <v/>
      </c>
      <c r="V14" s="60" t="str">
        <f t="shared" si="23"/>
        <v/>
      </c>
      <c r="W14" s="60" t="str">
        <f t="shared" si="23"/>
        <v/>
      </c>
      <c r="X14" s="55" t="str">
        <f t="shared" si="23"/>
        <v/>
      </c>
      <c r="Y14" s="62"/>
      <c r="Z14" s="55" t="str">
        <f t="shared" si="11"/>
        <v/>
      </c>
      <c r="AA14" s="60" t="str">
        <f t="shared" ref="AA14:AF14" si="24">IF(Z14="","",IF(MONTH(Z14+1)&lt;&gt;MONTH(Z14),"",Z14+1))</f>
        <v/>
      </c>
      <c r="AB14" s="60" t="str">
        <f t="shared" si="24"/>
        <v/>
      </c>
      <c r="AC14" s="60" t="str">
        <f t="shared" si="24"/>
        <v/>
      </c>
      <c r="AD14" s="60" t="str">
        <f t="shared" si="24"/>
        <v/>
      </c>
      <c r="AE14" s="60" t="str">
        <f t="shared" si="24"/>
        <v/>
      </c>
      <c r="AF14" s="55" t="str">
        <f t="shared" si="24"/>
        <v/>
      </c>
      <c r="AG14" s="62"/>
      <c r="AH14" s="62"/>
      <c r="AI14" s="161"/>
      <c r="AJ14" s="92"/>
      <c r="AK14" s="93"/>
      <c r="AL14" s="265" t="s">
        <v>38</v>
      </c>
      <c r="AM14" s="47">
        <v>45173.0</v>
      </c>
      <c r="AN14" s="270"/>
      <c r="AO14" s="62"/>
      <c r="AP14" s="62"/>
      <c r="AQ14" s="62"/>
      <c r="AR14" s="62"/>
      <c r="AS14" s="62"/>
      <c r="AT14" s="2"/>
      <c r="AU14" s="62"/>
    </row>
    <row r="15" ht="12.75" customHeight="1">
      <c r="A15" s="42"/>
      <c r="B15" s="51"/>
      <c r="C15" s="51"/>
      <c r="D15" s="51"/>
      <c r="E15" s="51"/>
      <c r="F15" s="51"/>
      <c r="G15" s="51"/>
      <c r="H15" s="51"/>
      <c r="I15" s="51"/>
      <c r="J15" s="51"/>
      <c r="K15" s="51"/>
      <c r="L15" s="51"/>
      <c r="M15" s="51"/>
      <c r="N15" s="51"/>
      <c r="O15" s="51"/>
      <c r="P15" s="51"/>
      <c r="Q15" s="51"/>
      <c r="R15" s="51"/>
      <c r="S15" s="51"/>
      <c r="T15" s="51"/>
      <c r="U15" s="51"/>
      <c r="V15" s="51"/>
      <c r="W15" s="51"/>
      <c r="X15" s="51"/>
      <c r="Y15" s="2"/>
      <c r="Z15" s="2"/>
      <c r="AA15" s="2"/>
      <c r="AB15" s="2"/>
      <c r="AC15" s="2"/>
      <c r="AD15" s="2"/>
      <c r="AE15" s="2"/>
      <c r="AF15" s="2"/>
      <c r="AG15" s="2"/>
      <c r="AH15" s="2"/>
      <c r="AI15" s="161"/>
      <c r="AJ15" s="92"/>
      <c r="AK15" s="93"/>
      <c r="AL15" s="272" t="s">
        <v>39</v>
      </c>
      <c r="AM15" s="47">
        <v>45208.0</v>
      </c>
      <c r="AN15" s="270"/>
      <c r="AO15" s="7"/>
      <c r="AP15" s="2"/>
      <c r="AQ15" s="2"/>
      <c r="AR15" s="2"/>
      <c r="AS15" s="2"/>
      <c r="AT15" s="2"/>
      <c r="AU15" s="2"/>
    </row>
    <row r="16" ht="12.75" customHeight="1">
      <c r="A16" s="42"/>
      <c r="B16" s="32" t="s">
        <v>40</v>
      </c>
      <c r="C16" s="29"/>
      <c r="D16" s="29"/>
      <c r="E16" s="29"/>
      <c r="F16" s="29"/>
      <c r="G16" s="29"/>
      <c r="H16" s="29"/>
      <c r="I16" s="29"/>
      <c r="J16" s="29"/>
      <c r="K16" s="29"/>
      <c r="L16" s="29"/>
      <c r="M16" s="29"/>
      <c r="N16" s="29"/>
      <c r="O16" s="29"/>
      <c r="P16" s="30"/>
      <c r="Q16" s="51"/>
      <c r="R16" s="32" t="s">
        <v>41</v>
      </c>
      <c r="S16" s="29"/>
      <c r="T16" s="29"/>
      <c r="U16" s="29"/>
      <c r="V16" s="29"/>
      <c r="W16" s="29"/>
      <c r="X16" s="29"/>
      <c r="Y16" s="29"/>
      <c r="Z16" s="29"/>
      <c r="AA16" s="29"/>
      <c r="AB16" s="29"/>
      <c r="AC16" s="29"/>
      <c r="AD16" s="29"/>
      <c r="AE16" s="29"/>
      <c r="AF16" s="30"/>
      <c r="AG16" s="2"/>
      <c r="AH16" s="2"/>
      <c r="AI16" s="161"/>
      <c r="AJ16" s="92"/>
      <c r="AK16" s="93"/>
      <c r="AL16" s="265" t="s">
        <v>43</v>
      </c>
      <c r="AM16" s="47">
        <v>45240.0</v>
      </c>
      <c r="AN16" s="270"/>
      <c r="AO16" s="7"/>
      <c r="AP16" s="2"/>
      <c r="AQ16" s="2"/>
      <c r="AR16" s="2"/>
      <c r="AS16" s="2"/>
      <c r="AT16" s="2"/>
      <c r="AU16" s="2"/>
    </row>
    <row r="17" ht="12.75" customHeight="1">
      <c r="A17" s="37"/>
      <c r="B17" s="38">
        <f>DATE(YEAR(Z7+42),MONTH(Z7+42),1)</f>
        <v>45231</v>
      </c>
      <c r="C17" s="39"/>
      <c r="D17" s="39"/>
      <c r="E17" s="39"/>
      <c r="F17" s="39"/>
      <c r="G17" s="39"/>
      <c r="H17" s="40"/>
      <c r="I17" s="41"/>
      <c r="J17" s="38">
        <f>DATE(YEAR(B17+42),MONTH(B17+42),1)</f>
        <v>45261</v>
      </c>
      <c r="K17" s="39"/>
      <c r="L17" s="39"/>
      <c r="M17" s="39"/>
      <c r="N17" s="39"/>
      <c r="O17" s="39"/>
      <c r="P17" s="40"/>
      <c r="Q17" s="41"/>
      <c r="R17" s="38">
        <f>DATE(YEAR(J17+42),MONTH(J17+42),1)</f>
        <v>45292</v>
      </c>
      <c r="S17" s="39"/>
      <c r="T17" s="39"/>
      <c r="U17" s="39"/>
      <c r="V17" s="39"/>
      <c r="W17" s="39"/>
      <c r="X17" s="40"/>
      <c r="Y17" s="37"/>
      <c r="Z17" s="38">
        <f>DATE(YEAR(R17+42),MONTH(R17+42),1)</f>
        <v>45323</v>
      </c>
      <c r="AA17" s="39"/>
      <c r="AB17" s="39"/>
      <c r="AC17" s="39"/>
      <c r="AD17" s="39"/>
      <c r="AE17" s="39"/>
      <c r="AF17" s="40"/>
      <c r="AG17" s="2"/>
      <c r="AH17" s="2"/>
      <c r="AI17" s="161"/>
      <c r="AJ17" s="92"/>
      <c r="AK17" s="93"/>
      <c r="AL17" s="265" t="s">
        <v>44</v>
      </c>
      <c r="AM17" s="47" t="s">
        <v>98</v>
      </c>
      <c r="AN17" s="270"/>
      <c r="AO17" s="7"/>
      <c r="AP17" s="2"/>
      <c r="AQ17" s="2"/>
      <c r="AR17" s="2"/>
      <c r="AS17" s="2"/>
      <c r="AT17" s="2"/>
      <c r="AU17" s="2"/>
    </row>
    <row r="18" ht="12.75" customHeight="1">
      <c r="A18" s="42"/>
      <c r="B18" s="48" t="str">
        <f>CHOOSE(1+MOD($O$2+1-2,7),"Su","M","Tu","W","Th","F","Sa")</f>
        <v>Su</v>
      </c>
      <c r="C18" s="49" t="str">
        <f>CHOOSE(1+MOD($O$2+2-2,7),"Su","M","Tu","W","Th","F","Sa")</f>
        <v>M</v>
      </c>
      <c r="D18" s="49" t="str">
        <f>CHOOSE(1+MOD($O$2+3-2,7),"Su","M","Tu","W","Th","F","Sa")</f>
        <v>Tu</v>
      </c>
      <c r="E18" s="49" t="str">
        <f>CHOOSE(1+MOD($O$2+4-2,7),"Su","M","Tu","W","Th","F","Sa")</f>
        <v>W</v>
      </c>
      <c r="F18" s="49" t="str">
        <f>CHOOSE(1+MOD($O$2+5-2,7),"Su","M","Tu","W","Th","F","Sa")</f>
        <v>Th</v>
      </c>
      <c r="G18" s="49" t="str">
        <f>CHOOSE(1+MOD($O$2+6-2,7),"Su","M","Tu","W","Th","F","Sa")</f>
        <v>F</v>
      </c>
      <c r="H18" s="50" t="str">
        <f>CHOOSE(1+MOD($O$2+7-2,7),"Su","M","Tu","W","Th","F","Sa")</f>
        <v>Sa</v>
      </c>
      <c r="I18" s="51"/>
      <c r="J18" s="48" t="str">
        <f>CHOOSE(1+MOD($O$2+1-2,7),"Su","M","Tu","W","Th","F","Sa")</f>
        <v>Su</v>
      </c>
      <c r="K18" s="49" t="str">
        <f>CHOOSE(1+MOD($O$2+2-2,7),"Su","M","Tu","W","Th","F","Sa")</f>
        <v>M</v>
      </c>
      <c r="L18" s="49" t="str">
        <f>CHOOSE(1+MOD($O$2+3-2,7),"Su","M","Tu","W","Th","F","Sa")</f>
        <v>Tu</v>
      </c>
      <c r="M18" s="49" t="str">
        <f>CHOOSE(1+MOD($O$2+4-2,7),"Su","M","Tu","W","Th","F","Sa")</f>
        <v>W</v>
      </c>
      <c r="N18" s="49" t="str">
        <f>CHOOSE(1+MOD($O$2+5-2,7),"Su","M","Tu","W","Th","F","Sa")</f>
        <v>Th</v>
      </c>
      <c r="O18" s="49" t="str">
        <f>CHOOSE(1+MOD($O$2+6-2,7),"Su","M","Tu","W","Th","F","Sa")</f>
        <v>F</v>
      </c>
      <c r="P18" s="50" t="str">
        <f>CHOOSE(1+MOD($O$2+7-2,7),"Su","M","Tu","W","Th","F","Sa")</f>
        <v>Sa</v>
      </c>
      <c r="Q18" s="51"/>
      <c r="R18" s="48" t="str">
        <f>CHOOSE(1+MOD($O$2+1-2,7),"Su","M","Tu","W","Th","F","Sa")</f>
        <v>Su</v>
      </c>
      <c r="S18" s="49" t="str">
        <f>CHOOSE(1+MOD($O$2+2-2,7),"Su","M","Tu","W","Th","F","Sa")</f>
        <v>M</v>
      </c>
      <c r="T18" s="49" t="str">
        <f>CHOOSE(1+MOD($O$2+3-2,7),"Su","M","Tu","W","Th","F","Sa")</f>
        <v>Tu</v>
      </c>
      <c r="U18" s="49" t="str">
        <f>CHOOSE(1+MOD($O$2+4-2,7),"Su","M","Tu","W","Th","F","Sa")</f>
        <v>W</v>
      </c>
      <c r="V18" s="49" t="str">
        <f>CHOOSE(1+MOD($O$2+5-2,7),"Su","M","Tu","W","Th","F","Sa")</f>
        <v>Th</v>
      </c>
      <c r="W18" s="49" t="str">
        <f>CHOOSE(1+MOD($O$2+6-2,7),"Su","M","Tu","W","Th","F","Sa")</f>
        <v>F</v>
      </c>
      <c r="X18" s="50" t="str">
        <f>CHOOSE(1+MOD($O$2+7-2,7),"Su","M","Tu","W","Th","F","Sa")</f>
        <v>Sa</v>
      </c>
      <c r="Y18" s="2"/>
      <c r="Z18" s="48" t="str">
        <f>CHOOSE(1+MOD($O$2+1-2,7),"Su","M","Tu","W","Th","F","Sa")</f>
        <v>Su</v>
      </c>
      <c r="AA18" s="49" t="str">
        <f>CHOOSE(1+MOD($O$2+2-2,7),"Su","M","Tu","W","Th","F","Sa")</f>
        <v>M</v>
      </c>
      <c r="AB18" s="49" t="str">
        <f>CHOOSE(1+MOD($O$2+3-2,7),"Su","M","Tu","W","Th","F","Sa")</f>
        <v>Tu</v>
      </c>
      <c r="AC18" s="49" t="str">
        <f>CHOOSE(1+MOD($O$2+4-2,7),"Su","M","Tu","W","Th","F","Sa")</f>
        <v>W</v>
      </c>
      <c r="AD18" s="49" t="str">
        <f>CHOOSE(1+MOD($O$2+5-2,7),"Su","M","Tu","W","Th","F","Sa")</f>
        <v>Th</v>
      </c>
      <c r="AE18" s="49" t="str">
        <f>CHOOSE(1+MOD($O$2+6-2,7),"Su","M","Tu","W","Th","F","Sa")</f>
        <v>F</v>
      </c>
      <c r="AF18" s="50" t="str">
        <f>CHOOSE(1+MOD($O$2+7-2,7),"Su","M","Tu","W","Th","F","Sa")</f>
        <v>Sa</v>
      </c>
      <c r="AG18" s="2"/>
      <c r="AH18" s="2"/>
      <c r="AI18" s="161"/>
      <c r="AJ18" s="92"/>
      <c r="AK18" s="93"/>
      <c r="AL18" s="265" t="s">
        <v>46</v>
      </c>
      <c r="AM18" s="47" t="s">
        <v>110</v>
      </c>
      <c r="AN18" s="270"/>
      <c r="AO18" s="7"/>
      <c r="AP18" s="2"/>
      <c r="AQ18" s="2"/>
      <c r="AR18" s="2"/>
      <c r="AS18" s="2"/>
      <c r="AT18" s="2"/>
      <c r="AU18" s="2"/>
    </row>
    <row r="19" ht="12.75" customHeight="1">
      <c r="A19" s="42"/>
      <c r="B19" s="55" t="str">
        <f>IF(WEEKDAY(B17,1)=$O$2,B17,"")</f>
        <v/>
      </c>
      <c r="C19" s="57" t="str">
        <f>IF(B19="",IF(WEEKDAY(B17,1)=MOD($O$2,7)+1,B17,""),B19+1)</f>
        <v/>
      </c>
      <c r="D19" s="60" t="str">
        <f>IF(C19="",IF(WEEKDAY(B17,1)=MOD($O$2+1,7)+1,B17,""),C19+1)</f>
        <v/>
      </c>
      <c r="E19" s="58">
        <f>IF(D19="",IF(WEEKDAY(B17,1)=MOD($O$2+2,7)+1,B17,""),D19+1)</f>
        <v>45231</v>
      </c>
      <c r="F19" s="58">
        <f>IF(E19="",IF(WEEKDAY(B17,1)=MOD($O$2+3,7)+1,B17,""),E19+1)</f>
        <v>45232</v>
      </c>
      <c r="G19" s="58">
        <f>IF(F19="",IF(WEEKDAY(B17,1)=MOD($O$2+4,7)+1,B17,""),F19+1)</f>
        <v>45233</v>
      </c>
      <c r="H19" s="55">
        <f>IF(G19="",IF(WEEKDAY(B17,1)=MOD($O$2+5,7)+1,B17,""),G19+1)</f>
        <v>45234</v>
      </c>
      <c r="I19" s="51"/>
      <c r="J19" s="55" t="str">
        <f>IF(WEEKDAY(J17,1)=$O$2,J17,"")</f>
        <v/>
      </c>
      <c r="K19" s="60" t="str">
        <f>IF(J19="",IF(WEEKDAY(J17,1)=MOD($O$2,7)+1,J17,""),J19+1)</f>
        <v/>
      </c>
      <c r="L19" s="60" t="str">
        <f>IF(K19="",IF(WEEKDAY(J17,1)=MOD($O$2+1,7)+1,J17,""),K19+1)</f>
        <v/>
      </c>
      <c r="M19" s="60" t="str">
        <f>IF(L19="",IF(WEEKDAY(J17,1)=MOD($O$2+2,7)+1,J17,""),L19+1)</f>
        <v/>
      </c>
      <c r="N19" s="60" t="str">
        <f>IF(M19="",IF(WEEKDAY(J17,1)=MOD($O$2+3,7)+1,J17,""),M19+1)</f>
        <v/>
      </c>
      <c r="O19" s="73">
        <f>IF(N19="",IF(WEEKDAY(J17,1)=MOD($O$2+4,7)+1,J17,""),N19+1)</f>
        <v>45261</v>
      </c>
      <c r="P19" s="55">
        <f>IF(O19="",IF(WEEKDAY(J17,1)=MOD($O$2+5,7)+1,J17,""),O19+1)</f>
        <v>45262</v>
      </c>
      <c r="Q19" s="51"/>
      <c r="R19" s="67" t="str">
        <f>IF(WEEKDAY(R17,1)=$O$2,R17,"")</f>
        <v/>
      </c>
      <c r="S19" s="216">
        <f>IF(R19="",IF(WEEKDAY(R17,1)=MOD($O$2,7)+1,R17,""),R19+1)</f>
        <v>45292</v>
      </c>
      <c r="T19" s="273">
        <f>IF(S19="",IF(WEEKDAY(R17,1)=MOD($O$2+1,7)+1,R17,""),S19+1)</f>
        <v>45293</v>
      </c>
      <c r="U19" s="97">
        <f t="shared" ref="U19:W19" si="25">IF(T19="",IF(WEEKDAY(R17,1)=MOD($O$2+2,7)+1,R17,""),T19+1)</f>
        <v>45294</v>
      </c>
      <c r="V19" s="69">
        <f t="shared" si="25"/>
        <v>45295</v>
      </c>
      <c r="W19" s="60">
        <f t="shared" si="25"/>
        <v>45296</v>
      </c>
      <c r="X19" s="55">
        <f>IF(W19="",IF(WEEKDAY(R17,1)=MOD($O$2+5,7)+1,R17,""),W19+1)</f>
        <v>45297</v>
      </c>
      <c r="Y19" s="62"/>
      <c r="Z19" s="55" t="str">
        <f>IF(WEEKDAY(Z17,1)=$O$2,Z17,"")</f>
        <v/>
      </c>
      <c r="AA19" s="60" t="str">
        <f>IF(Z19="",IF(WEEKDAY(Z17,1)=MOD($O$2,7)+1,Z17,""),Z19+1)</f>
        <v/>
      </c>
      <c r="AB19" s="60" t="str">
        <f>IF(AA19="",IF(WEEKDAY(Z17,1)=MOD($O$2+1,7)+1,Z17,""),AA19+1)</f>
        <v/>
      </c>
      <c r="AC19" s="60" t="str">
        <f>IF(AB19="",IF(WEEKDAY(Z17,1)=MOD($O$2+2,7)+1,Z17,""),AB19+1)</f>
        <v/>
      </c>
      <c r="AD19" s="60">
        <f>IF(AC19="",IF(WEEKDAY(Z17,1)=MOD($O$2+3,7)+1,Z17,""),AC19+1)</f>
        <v>45323</v>
      </c>
      <c r="AE19" s="60">
        <f>IF(AD19="",IF(WEEKDAY(Z17,1)=MOD($O$2+4,7)+1,Z17,""),AD19+1)</f>
        <v>45324</v>
      </c>
      <c r="AF19" s="55">
        <f>IF(AE19="",IF(WEEKDAY(Z17,1)=MOD($O$2+5,7)+1,Z17,""),AE19+1)</f>
        <v>45325</v>
      </c>
      <c r="AG19" s="2"/>
      <c r="AH19" s="2"/>
      <c r="AI19" s="161"/>
      <c r="AJ19" s="92"/>
      <c r="AK19" s="93"/>
      <c r="AL19" s="265" t="s">
        <v>48</v>
      </c>
      <c r="AM19" s="47">
        <v>45306.0</v>
      </c>
      <c r="AN19" s="270"/>
      <c r="AO19" s="7"/>
      <c r="AP19" s="2"/>
      <c r="AQ19" s="2"/>
      <c r="AR19" s="2"/>
      <c r="AS19" s="2"/>
      <c r="AT19" s="2"/>
      <c r="AU19" s="2"/>
    </row>
    <row r="20" ht="12.75" customHeight="1">
      <c r="A20" s="42"/>
      <c r="B20" s="67">
        <f t="shared" ref="B20:B24" si="30">IF(H19="","",IF(MONTH(H19+1)&lt;&gt;MONTH(H19),"",H19+1))</f>
        <v>45235</v>
      </c>
      <c r="C20" s="82">
        <f t="shared" ref="C20:H20" si="26">IF(B20="","",IF(MONTH(B20+1)&lt;&gt;MONTH(B20),"",B20+1))</f>
        <v>45236</v>
      </c>
      <c r="D20" s="69">
        <f t="shared" si="26"/>
        <v>45237</v>
      </c>
      <c r="E20" s="60">
        <f t="shared" si="26"/>
        <v>45238</v>
      </c>
      <c r="F20" s="60">
        <f t="shared" si="26"/>
        <v>45239</v>
      </c>
      <c r="G20" s="66">
        <f t="shared" si="26"/>
        <v>45240</v>
      </c>
      <c r="H20" s="55">
        <f t="shared" si="26"/>
        <v>45241</v>
      </c>
      <c r="I20" s="51"/>
      <c r="J20" s="55">
        <f t="shared" ref="J20:J24" si="32">IF(P19="","",IF(MONTH(P19+1)&lt;&gt;MONTH(P19),"",P19+1))</f>
        <v>45263</v>
      </c>
      <c r="K20" s="60">
        <f t="shared" ref="K20:P20" si="27">IF(J20="","",IF(MONTH(J20+1)&lt;&gt;MONTH(J20),"",J20+1))</f>
        <v>45264</v>
      </c>
      <c r="L20" s="60">
        <f t="shared" si="27"/>
        <v>45265</v>
      </c>
      <c r="M20" s="60">
        <f t="shared" si="27"/>
        <v>45266</v>
      </c>
      <c r="N20" s="60">
        <f t="shared" si="27"/>
        <v>45267</v>
      </c>
      <c r="O20" s="60">
        <f t="shared" si="27"/>
        <v>45268</v>
      </c>
      <c r="P20" s="55">
        <f t="shared" si="27"/>
        <v>45269</v>
      </c>
      <c r="Q20" s="51"/>
      <c r="R20" s="55">
        <f t="shared" ref="R20:R24" si="34">IF(X19="","",IF(MONTH(X19+1)&lt;&gt;MONTH(X19),"",X19+1))</f>
        <v>45298</v>
      </c>
      <c r="S20" s="218">
        <f>IF(R20="",IF(WEEKDAY(N18,1)=MOD($O$2+4,7)+1,N18,""),R20+1)</f>
        <v>45299</v>
      </c>
      <c r="T20" s="80">
        <f t="shared" ref="T20:X20" si="28">IF(S20="","",IF(MONTH(S20+1)&lt;&gt;MONTH(S20),"",S20+1))</f>
        <v>45300</v>
      </c>
      <c r="U20" s="80">
        <f t="shared" si="28"/>
        <v>45301</v>
      </c>
      <c r="V20" s="60">
        <f t="shared" si="28"/>
        <v>45302</v>
      </c>
      <c r="W20" s="60">
        <f t="shared" si="28"/>
        <v>45303</v>
      </c>
      <c r="X20" s="55">
        <f t="shared" si="28"/>
        <v>45304</v>
      </c>
      <c r="Y20" s="62"/>
      <c r="Z20" s="55">
        <f t="shared" ref="Z20:Z24" si="36">IF(AF19="","",IF(MONTH(AF19+1)&lt;&gt;MONTH(AF19),"",AF19+1))</f>
        <v>45326</v>
      </c>
      <c r="AA20" s="60">
        <f t="shared" ref="AA20:AF20" si="29">IF(Z20="","",IF(MONTH(Z20+1)&lt;&gt;MONTH(Z20),"",Z20+1))</f>
        <v>45327</v>
      </c>
      <c r="AB20" s="60">
        <f t="shared" si="29"/>
        <v>45328</v>
      </c>
      <c r="AC20" s="60">
        <f t="shared" si="29"/>
        <v>45329</v>
      </c>
      <c r="AD20" s="60">
        <f t="shared" si="29"/>
        <v>45330</v>
      </c>
      <c r="AE20" s="60">
        <f t="shared" si="29"/>
        <v>45331</v>
      </c>
      <c r="AF20" s="55">
        <f t="shared" si="29"/>
        <v>45332</v>
      </c>
      <c r="AG20" s="2"/>
      <c r="AH20" s="2"/>
      <c r="AI20" s="161"/>
      <c r="AJ20" s="92"/>
      <c r="AK20" s="93"/>
      <c r="AL20" s="265" t="s">
        <v>100</v>
      </c>
      <c r="AM20" s="47">
        <v>45341.0</v>
      </c>
      <c r="AN20" s="270"/>
      <c r="AO20" s="7"/>
      <c r="AP20" s="2"/>
      <c r="AQ20" s="2"/>
      <c r="AR20" s="2"/>
      <c r="AS20" s="2"/>
      <c r="AT20" s="2"/>
      <c r="AU20" s="2"/>
    </row>
    <row r="21" ht="12.75" customHeight="1">
      <c r="A21" s="42"/>
      <c r="B21" s="55">
        <f t="shared" si="30"/>
        <v>45242</v>
      </c>
      <c r="C21" s="80">
        <f t="shared" ref="C21:H21" si="31">IF(B21="","",IF(MONTH(B21+1)&lt;&gt;MONTH(B21),"",B21+1))</f>
        <v>45243</v>
      </c>
      <c r="D21" s="60">
        <f t="shared" si="31"/>
        <v>45244</v>
      </c>
      <c r="E21" s="60">
        <f t="shared" si="31"/>
        <v>45245</v>
      </c>
      <c r="F21" s="60">
        <f t="shared" si="31"/>
        <v>45246</v>
      </c>
      <c r="G21" s="60">
        <f t="shared" si="31"/>
        <v>45247</v>
      </c>
      <c r="H21" s="55">
        <f t="shared" si="31"/>
        <v>45248</v>
      </c>
      <c r="I21" s="51"/>
      <c r="J21" s="55">
        <f t="shared" si="32"/>
        <v>45270</v>
      </c>
      <c r="K21" s="60">
        <f t="shared" ref="K21:P21" si="33">IF(J21="","",IF(MONTH(J21+1)&lt;&gt;MONTH(J21),"",J21+1))</f>
        <v>45271</v>
      </c>
      <c r="L21" s="60">
        <f t="shared" si="33"/>
        <v>45272</v>
      </c>
      <c r="M21" s="60">
        <f t="shared" si="33"/>
        <v>45273</v>
      </c>
      <c r="N21" s="60">
        <f t="shared" si="33"/>
        <v>45274</v>
      </c>
      <c r="O21" s="60">
        <f t="shared" si="33"/>
        <v>45275</v>
      </c>
      <c r="P21" s="55">
        <f t="shared" si="33"/>
        <v>45276</v>
      </c>
      <c r="Q21" s="51"/>
      <c r="R21" s="55">
        <f t="shared" si="34"/>
        <v>45305</v>
      </c>
      <c r="S21" s="66">
        <f t="shared" ref="S21:X21" si="35">IF(R21="","",IF(MONTH(R21+1)&lt;&gt;MONTH(R21),"",R21+1))</f>
        <v>45306</v>
      </c>
      <c r="T21" s="60">
        <f t="shared" si="35"/>
        <v>45307</v>
      </c>
      <c r="U21" s="60">
        <f t="shared" si="35"/>
        <v>45308</v>
      </c>
      <c r="V21" s="60">
        <f t="shared" si="35"/>
        <v>45309</v>
      </c>
      <c r="W21" s="60">
        <f t="shared" si="35"/>
        <v>45310</v>
      </c>
      <c r="X21" s="55">
        <f t="shared" si="35"/>
        <v>45311</v>
      </c>
      <c r="Y21" s="62"/>
      <c r="Z21" s="55">
        <f t="shared" si="36"/>
        <v>45333</v>
      </c>
      <c r="AA21" s="96">
        <f t="shared" ref="AA21:AF21" si="37">IF(Z21="","",IF(MONTH(Z21+1)&lt;&gt;MONTH(Z21),"",Z21+1))</f>
        <v>45334</v>
      </c>
      <c r="AB21" s="96">
        <f t="shared" si="37"/>
        <v>45335</v>
      </c>
      <c r="AC21" s="72">
        <f t="shared" si="37"/>
        <v>45336</v>
      </c>
      <c r="AD21" s="72">
        <f t="shared" si="37"/>
        <v>45337</v>
      </c>
      <c r="AE21" s="72">
        <f t="shared" si="37"/>
        <v>45338</v>
      </c>
      <c r="AF21" s="55">
        <f t="shared" si="37"/>
        <v>45339</v>
      </c>
      <c r="AG21" s="2"/>
      <c r="AH21" s="2"/>
      <c r="AI21" s="161"/>
      <c r="AJ21" s="92"/>
      <c r="AK21" s="93"/>
      <c r="AL21" s="265" t="s">
        <v>49</v>
      </c>
      <c r="AM21" s="47" t="s">
        <v>111</v>
      </c>
      <c r="AN21" s="270"/>
      <c r="AO21" s="7"/>
      <c r="AP21" s="2" t="s">
        <v>101</v>
      </c>
      <c r="AQ21" s="2"/>
      <c r="AR21" s="2"/>
      <c r="AS21" s="2"/>
      <c r="AT21" s="2"/>
      <c r="AU21" s="2"/>
    </row>
    <row r="22" ht="12.75" customHeight="1">
      <c r="A22" s="42"/>
      <c r="B22" s="55">
        <f t="shared" si="30"/>
        <v>45249</v>
      </c>
      <c r="C22" s="66">
        <f t="shared" ref="C22:H22" si="38">IF(B22="","",IF(MONTH(B22+1)&lt;&gt;MONTH(B22),"",B22+1))</f>
        <v>45250</v>
      </c>
      <c r="D22" s="66">
        <f t="shared" si="38"/>
        <v>45251</v>
      </c>
      <c r="E22" s="66">
        <f t="shared" si="38"/>
        <v>45252</v>
      </c>
      <c r="F22" s="66">
        <f t="shared" si="38"/>
        <v>45253</v>
      </c>
      <c r="G22" s="66">
        <f t="shared" si="38"/>
        <v>45254</v>
      </c>
      <c r="H22" s="55">
        <f t="shared" si="38"/>
        <v>45255</v>
      </c>
      <c r="I22" s="51"/>
      <c r="J22" s="55">
        <f t="shared" si="32"/>
        <v>45277</v>
      </c>
      <c r="K22" s="66">
        <f t="shared" ref="K22:P22" si="39">IF(J22="","",IF(MONTH(J22+1)&lt;&gt;MONTH(J22),"",J22+1))</f>
        <v>45278</v>
      </c>
      <c r="L22" s="66">
        <f t="shared" si="39"/>
        <v>45279</v>
      </c>
      <c r="M22" s="66">
        <f t="shared" si="39"/>
        <v>45280</v>
      </c>
      <c r="N22" s="66">
        <f t="shared" si="39"/>
        <v>45281</v>
      </c>
      <c r="O22" s="66">
        <f t="shared" si="39"/>
        <v>45282</v>
      </c>
      <c r="P22" s="55">
        <f t="shared" si="39"/>
        <v>45283</v>
      </c>
      <c r="Q22" s="51"/>
      <c r="R22" s="55">
        <f t="shared" si="34"/>
        <v>45312</v>
      </c>
      <c r="S22" s="60">
        <f t="shared" ref="S22:X22" si="40">IF(R22="","",IF(MONTH(R22+1)&lt;&gt;MONTH(R22),"",R22+1))</f>
        <v>45313</v>
      </c>
      <c r="T22" s="60">
        <f t="shared" si="40"/>
        <v>45314</v>
      </c>
      <c r="U22" s="60">
        <f t="shared" si="40"/>
        <v>45315</v>
      </c>
      <c r="V22" s="60">
        <f t="shared" si="40"/>
        <v>45316</v>
      </c>
      <c r="W22" s="60">
        <f t="shared" si="40"/>
        <v>45317</v>
      </c>
      <c r="X22" s="55">
        <f t="shared" si="40"/>
        <v>45318</v>
      </c>
      <c r="Y22" s="62"/>
      <c r="Z22" s="67">
        <f t="shared" si="36"/>
        <v>45340</v>
      </c>
      <c r="AA22" s="219">
        <f t="shared" ref="AA22:AF22" si="41">IF(Z22="","",IF(MONTH(Z22+1)&lt;&gt;MONTH(Z22),"",Z22+1))</f>
        <v>45341</v>
      </c>
      <c r="AB22" s="82">
        <f t="shared" si="41"/>
        <v>45342</v>
      </c>
      <c r="AC22" s="69">
        <f t="shared" si="41"/>
        <v>45343</v>
      </c>
      <c r="AD22" s="60">
        <f t="shared" si="41"/>
        <v>45344</v>
      </c>
      <c r="AE22" s="60">
        <f t="shared" si="41"/>
        <v>45345</v>
      </c>
      <c r="AF22" s="55">
        <f t="shared" si="41"/>
        <v>45346</v>
      </c>
      <c r="AG22" s="2"/>
      <c r="AH22" s="2"/>
      <c r="AI22" s="161"/>
      <c r="AJ22" s="92"/>
      <c r="AK22" s="93"/>
      <c r="AL22" s="265" t="s">
        <v>51</v>
      </c>
      <c r="AM22" s="47">
        <v>45439.0</v>
      </c>
      <c r="AN22" s="270"/>
      <c r="AO22" s="7"/>
      <c r="AP22" s="2"/>
      <c r="AQ22" s="2"/>
      <c r="AR22" s="2"/>
      <c r="AS22" s="2"/>
      <c r="AT22" s="2"/>
      <c r="AU22" s="2"/>
    </row>
    <row r="23" ht="12.75" customHeight="1">
      <c r="A23" s="42"/>
      <c r="B23" s="55">
        <f t="shared" si="30"/>
        <v>45256</v>
      </c>
      <c r="C23" s="73">
        <f t="shared" ref="C23:H23" si="42">IF(B23="","",IF(MONTH(B23+1)&lt;&gt;MONTH(B23),"",B23+1))</f>
        <v>45257</v>
      </c>
      <c r="D23" s="73">
        <f t="shared" si="42"/>
        <v>45258</v>
      </c>
      <c r="E23" s="73">
        <f t="shared" si="42"/>
        <v>45259</v>
      </c>
      <c r="F23" s="73">
        <f t="shared" si="42"/>
        <v>45260</v>
      </c>
      <c r="G23" s="59" t="str">
        <f t="shared" si="42"/>
        <v/>
      </c>
      <c r="H23" s="55" t="str">
        <f t="shared" si="42"/>
        <v/>
      </c>
      <c r="I23" s="51"/>
      <c r="J23" s="55">
        <f t="shared" si="32"/>
        <v>45284</v>
      </c>
      <c r="K23" s="66">
        <f t="shared" ref="K23:P23" si="43">IF(J23="","",IF(MONTH(J23+1)&lt;&gt;MONTH(J23),"",J23+1))</f>
        <v>45285</v>
      </c>
      <c r="L23" s="66">
        <f t="shared" si="43"/>
        <v>45286</v>
      </c>
      <c r="M23" s="66">
        <f t="shared" si="43"/>
        <v>45287</v>
      </c>
      <c r="N23" s="66">
        <f t="shared" si="43"/>
        <v>45288</v>
      </c>
      <c r="O23" s="66">
        <f t="shared" si="43"/>
        <v>45289</v>
      </c>
      <c r="P23" s="55">
        <f t="shared" si="43"/>
        <v>45290</v>
      </c>
      <c r="Q23" s="51"/>
      <c r="R23" s="55">
        <f t="shared" si="34"/>
        <v>45319</v>
      </c>
      <c r="S23" s="60">
        <f t="shared" ref="S23:X23" si="44">IF(R23="","",IF(MONTH(R23+1)&lt;&gt;MONTH(R23),"",R23+1))</f>
        <v>45320</v>
      </c>
      <c r="T23" s="60">
        <f t="shared" si="44"/>
        <v>45321</v>
      </c>
      <c r="U23" s="60">
        <f t="shared" si="44"/>
        <v>45322</v>
      </c>
      <c r="V23" s="60" t="str">
        <f t="shared" si="44"/>
        <v/>
      </c>
      <c r="W23" s="60" t="str">
        <f t="shared" si="44"/>
        <v/>
      </c>
      <c r="X23" s="55" t="str">
        <f t="shared" si="44"/>
        <v/>
      </c>
      <c r="Y23" s="62"/>
      <c r="Z23" s="55">
        <f t="shared" si="36"/>
        <v>45347</v>
      </c>
      <c r="AA23" s="80">
        <f t="shared" ref="AA23:AF23" si="45">IF(Z23="","",IF(MONTH(Z23+1)&lt;&gt;MONTH(Z23),"",Z23+1))</f>
        <v>45348</v>
      </c>
      <c r="AB23" s="80">
        <f t="shared" si="45"/>
        <v>45349</v>
      </c>
      <c r="AC23" s="60">
        <f t="shared" si="45"/>
        <v>45350</v>
      </c>
      <c r="AD23" s="60">
        <f t="shared" si="45"/>
        <v>45351</v>
      </c>
      <c r="AE23" s="58" t="str">
        <f t="shared" si="45"/>
        <v/>
      </c>
      <c r="AF23" s="55" t="str">
        <f t="shared" si="45"/>
        <v/>
      </c>
      <c r="AG23" s="2"/>
      <c r="AH23" s="2"/>
      <c r="AI23" s="186"/>
      <c r="AJ23" s="99"/>
      <c r="AK23" s="100"/>
      <c r="AL23" s="274" t="s">
        <v>52</v>
      </c>
      <c r="AM23" s="102">
        <v>45462.0</v>
      </c>
      <c r="AN23" s="275"/>
      <c r="AO23" s="7"/>
      <c r="AP23" s="2"/>
      <c r="AQ23" s="2"/>
      <c r="AR23" s="2"/>
      <c r="AS23" s="2"/>
      <c r="AT23" s="2"/>
      <c r="AU23" s="2"/>
    </row>
    <row r="24" ht="12.75" customHeight="1">
      <c r="A24" s="42"/>
      <c r="B24" s="55" t="str">
        <f t="shared" si="30"/>
        <v/>
      </c>
      <c r="C24" s="60" t="str">
        <f t="shared" ref="C24:H24" si="46">IF(B24="","",IF(MONTH(B24+1)&lt;&gt;MONTH(B24),"",B24+1))</f>
        <v/>
      </c>
      <c r="D24" s="60" t="str">
        <f t="shared" si="46"/>
        <v/>
      </c>
      <c r="E24" s="60" t="str">
        <f t="shared" si="46"/>
        <v/>
      </c>
      <c r="F24" s="60" t="str">
        <f t="shared" si="46"/>
        <v/>
      </c>
      <c r="G24" s="60" t="str">
        <f t="shared" si="46"/>
        <v/>
      </c>
      <c r="H24" s="55" t="str">
        <f t="shared" si="46"/>
        <v/>
      </c>
      <c r="I24" s="51"/>
      <c r="J24" s="55">
        <f t="shared" si="32"/>
        <v>45291</v>
      </c>
      <c r="K24" s="59" t="str">
        <f t="shared" ref="K24:P24" si="47">IF(J24="","",IF(MONTH(J24+1)&lt;&gt;MONTH(J24),"",J24+1))</f>
        <v/>
      </c>
      <c r="L24" s="60" t="str">
        <f t="shared" si="47"/>
        <v/>
      </c>
      <c r="M24" s="60" t="str">
        <f t="shared" si="47"/>
        <v/>
      </c>
      <c r="N24" s="60" t="str">
        <f t="shared" si="47"/>
        <v/>
      </c>
      <c r="O24" s="60" t="str">
        <f t="shared" si="47"/>
        <v/>
      </c>
      <c r="P24" s="55" t="str">
        <f t="shared" si="47"/>
        <v/>
      </c>
      <c r="Q24" s="51"/>
      <c r="R24" s="55" t="str">
        <f t="shared" si="34"/>
        <v/>
      </c>
      <c r="S24" s="60" t="str">
        <f t="shared" ref="S24:W24" si="48">IF(R24="","",IF(MONTH(R24+1)&lt;&gt;MONTH(R24),"",R24+1))</f>
        <v/>
      </c>
      <c r="T24" s="60" t="str">
        <f t="shared" si="48"/>
        <v/>
      </c>
      <c r="U24" s="60" t="str">
        <f t="shared" si="48"/>
        <v/>
      </c>
      <c r="V24" s="60" t="str">
        <f t="shared" si="48"/>
        <v/>
      </c>
      <c r="W24" s="60" t="str">
        <f t="shared" si="48"/>
        <v/>
      </c>
      <c r="X24" s="55"/>
      <c r="Y24" s="62"/>
      <c r="Z24" s="55" t="str">
        <f t="shared" si="36"/>
        <v/>
      </c>
      <c r="AA24" s="60" t="str">
        <f t="shared" ref="AA24:AF24" si="49">IF(Z24="","",IF(MONTH(Z24+1)&lt;&gt;MONTH(Z24),"",Z24+1))</f>
        <v/>
      </c>
      <c r="AB24" s="60" t="str">
        <f t="shared" si="49"/>
        <v/>
      </c>
      <c r="AC24" s="60" t="str">
        <f t="shared" si="49"/>
        <v/>
      </c>
      <c r="AD24" s="60" t="str">
        <f t="shared" si="49"/>
        <v/>
      </c>
      <c r="AE24" s="60" t="str">
        <f t="shared" si="49"/>
        <v/>
      </c>
      <c r="AF24" s="55" t="str">
        <f t="shared" si="49"/>
        <v/>
      </c>
      <c r="AG24" s="2"/>
      <c r="AH24" s="2"/>
      <c r="AI24" s="2"/>
      <c r="AJ24" s="2"/>
      <c r="AK24" s="2"/>
      <c r="AL24" s="2"/>
      <c r="AM24" s="2"/>
      <c r="AN24" s="7"/>
      <c r="AO24" s="7"/>
      <c r="AP24" s="2"/>
      <c r="AQ24" s="2"/>
      <c r="AR24" s="2"/>
      <c r="AS24" s="2"/>
      <c r="AT24" s="2"/>
      <c r="AU24" s="2"/>
    </row>
    <row r="25" ht="12.75" customHeight="1">
      <c r="A25" s="42"/>
      <c r="B25" s="51"/>
      <c r="C25" s="51"/>
      <c r="D25" s="51"/>
      <c r="E25" s="51"/>
      <c r="F25" s="51"/>
      <c r="G25" s="51"/>
      <c r="H25" s="51"/>
      <c r="I25" s="51"/>
      <c r="J25" s="51"/>
      <c r="K25" s="51"/>
      <c r="L25" s="51"/>
      <c r="M25" s="51"/>
      <c r="N25" s="51"/>
      <c r="O25" s="51"/>
      <c r="P25" s="51"/>
      <c r="Q25" s="51"/>
      <c r="R25" s="51"/>
      <c r="S25" s="51"/>
      <c r="T25" s="51"/>
      <c r="U25" s="51"/>
      <c r="V25" s="51"/>
      <c r="W25" s="51"/>
      <c r="X25" s="51"/>
      <c r="Y25" s="2"/>
      <c r="Z25" s="2"/>
      <c r="AA25" s="2"/>
      <c r="AB25" s="2"/>
      <c r="AC25" s="2"/>
      <c r="AD25" s="2"/>
      <c r="AE25" s="2"/>
      <c r="AF25" s="2"/>
      <c r="AG25" s="2"/>
      <c r="AH25" s="2"/>
      <c r="AI25" s="276" t="s">
        <v>102</v>
      </c>
      <c r="AJ25" s="253"/>
      <c r="AK25" s="253"/>
      <c r="AL25" s="253"/>
      <c r="AM25" s="254"/>
      <c r="AN25" s="7"/>
      <c r="AO25" s="7"/>
      <c r="AP25" s="2"/>
      <c r="AQ25" s="2"/>
      <c r="AR25" s="2"/>
      <c r="AS25" s="2"/>
      <c r="AT25" s="2"/>
      <c r="AU25" s="2"/>
    </row>
    <row r="26" ht="12.75" customHeight="1">
      <c r="A26" s="62"/>
      <c r="B26" s="32" t="s">
        <v>55</v>
      </c>
      <c r="C26" s="29"/>
      <c r="D26" s="29"/>
      <c r="E26" s="29"/>
      <c r="F26" s="29"/>
      <c r="G26" s="29"/>
      <c r="H26" s="30"/>
      <c r="I26" s="226" t="s">
        <v>12</v>
      </c>
      <c r="J26" s="32" t="s">
        <v>105</v>
      </c>
      <c r="K26" s="29"/>
      <c r="L26" s="29"/>
      <c r="M26" s="29"/>
      <c r="N26" s="29"/>
      <c r="O26" s="29"/>
      <c r="P26" s="29"/>
      <c r="Q26" s="29"/>
      <c r="R26" s="29"/>
      <c r="S26" s="29"/>
      <c r="T26" s="29"/>
      <c r="U26" s="29"/>
      <c r="V26" s="29"/>
      <c r="W26" s="29"/>
      <c r="X26" s="30"/>
      <c r="Y26" s="42"/>
      <c r="Z26" s="28" t="s">
        <v>57</v>
      </c>
      <c r="AA26" s="29"/>
      <c r="AB26" s="29"/>
      <c r="AC26" s="29"/>
      <c r="AD26" s="29"/>
      <c r="AE26" s="29"/>
      <c r="AF26" s="30"/>
      <c r="AG26" s="2"/>
      <c r="AH26" s="2"/>
      <c r="AI26" s="223" t="s">
        <v>58</v>
      </c>
      <c r="AJ26" s="224" t="s">
        <v>59</v>
      </c>
      <c r="AK26" s="224" t="s">
        <v>60</v>
      </c>
      <c r="AL26" s="224" t="s">
        <v>103</v>
      </c>
      <c r="AM26" s="225" t="s">
        <v>104</v>
      </c>
      <c r="AN26" s="7"/>
      <c r="AO26" s="7"/>
      <c r="AP26" s="2"/>
      <c r="AQ26" s="2"/>
      <c r="AR26" s="2"/>
      <c r="AS26" s="2"/>
      <c r="AT26" s="2"/>
      <c r="AU26" s="2"/>
    </row>
    <row r="27" ht="12.75" customHeight="1">
      <c r="A27" s="37"/>
      <c r="B27" s="38">
        <f>DATE(YEAR(Z17+42),MONTH(Z17+42),1)</f>
        <v>45352</v>
      </c>
      <c r="C27" s="39"/>
      <c r="D27" s="39"/>
      <c r="E27" s="39"/>
      <c r="F27" s="39"/>
      <c r="G27" s="39"/>
      <c r="H27" s="40"/>
      <c r="I27" s="41"/>
      <c r="J27" s="38">
        <f>DATE(YEAR(B27+42),MONTH(B27+42),1)</f>
        <v>45383</v>
      </c>
      <c r="K27" s="39"/>
      <c r="L27" s="39"/>
      <c r="M27" s="39"/>
      <c r="N27" s="39"/>
      <c r="O27" s="39"/>
      <c r="P27" s="40"/>
      <c r="Q27" s="41"/>
      <c r="R27" s="38">
        <f>DATE(YEAR(J27+42),MONTH(J27+42),1)</f>
        <v>45413</v>
      </c>
      <c r="S27" s="39"/>
      <c r="T27" s="39"/>
      <c r="U27" s="39"/>
      <c r="V27" s="39"/>
      <c r="W27" s="39"/>
      <c r="X27" s="40"/>
      <c r="Y27" s="37"/>
      <c r="Z27" s="38">
        <f>DATE(YEAR(R27+42),MONTH(R27+42),1)</f>
        <v>45444</v>
      </c>
      <c r="AA27" s="39"/>
      <c r="AB27" s="39"/>
      <c r="AC27" s="39"/>
      <c r="AD27" s="39"/>
      <c r="AE27" s="39"/>
      <c r="AF27" s="40"/>
      <c r="AG27" s="2"/>
      <c r="AH27" s="2"/>
      <c r="AI27" s="227" t="s">
        <v>63</v>
      </c>
      <c r="AJ27" s="149">
        <v>45155.0</v>
      </c>
      <c r="AK27" s="149">
        <v>45184.0</v>
      </c>
      <c r="AL27" s="150">
        <v>21.0</v>
      </c>
      <c r="AM27" s="228">
        <v>20.0</v>
      </c>
      <c r="AN27" s="7"/>
      <c r="AO27" s="7"/>
      <c r="AP27" s="2"/>
      <c r="AQ27" s="2"/>
      <c r="AR27" s="2"/>
      <c r="AS27" s="2"/>
      <c r="AT27" s="2"/>
      <c r="AU27" s="2"/>
    </row>
    <row r="28" ht="12.75" customHeight="1">
      <c r="A28" s="42"/>
      <c r="B28" s="48" t="str">
        <f>CHOOSE(1+MOD($O$2+1-2,7),"Su","M","Tu","W","Th","F","Sa")</f>
        <v>Su</v>
      </c>
      <c r="C28" s="49" t="str">
        <f>CHOOSE(1+MOD($O$2+2-2,7),"Su","M","Tu","W","Th","F","Sa")</f>
        <v>M</v>
      </c>
      <c r="D28" s="49" t="str">
        <f>CHOOSE(1+MOD($O$2+3-2,7),"Su","M","Tu","W","Th","F","Sa")</f>
        <v>Tu</v>
      </c>
      <c r="E28" s="49" t="str">
        <f>CHOOSE(1+MOD($O$2+4-2,7),"Su","M","Tu","W","Th","F","Sa")</f>
        <v>W</v>
      </c>
      <c r="F28" s="49" t="str">
        <f>CHOOSE(1+MOD($O$2+5-2,7),"Su","M","Tu","W","Th","F","Sa")</f>
        <v>Th</v>
      </c>
      <c r="G28" s="49" t="str">
        <f>CHOOSE(1+MOD($O$2+6-2,7),"Su","M","Tu","W","Th","F","Sa")</f>
        <v>F</v>
      </c>
      <c r="H28" s="50" t="str">
        <f>CHOOSE(1+MOD($O$2+7-2,7),"Su","M","Tu","W","Th","F","Sa")</f>
        <v>Sa</v>
      </c>
      <c r="I28" s="51"/>
      <c r="J28" s="48" t="str">
        <f>CHOOSE(1+MOD($O$2+1-2,7),"Su","M","Tu","W","Th","F","Sa")</f>
        <v>Su</v>
      </c>
      <c r="K28" s="49" t="str">
        <f>CHOOSE(1+MOD($O$2+2-2,7),"Su","M","Tu","W","Th","F","Sa")</f>
        <v>M</v>
      </c>
      <c r="L28" s="49" t="str">
        <f>CHOOSE(1+MOD($O$2+3-2,7),"Su","M","Tu","W","Th","F","Sa")</f>
        <v>Tu</v>
      </c>
      <c r="M28" s="49" t="str">
        <f>CHOOSE(1+MOD($O$2+4-2,7),"Su","M","Tu","W","Th","F","Sa")</f>
        <v>W</v>
      </c>
      <c r="N28" s="49" t="str">
        <f>CHOOSE(1+MOD($O$2+5-2,7),"Su","M","Tu","W","Th","F","Sa")</f>
        <v>Th</v>
      </c>
      <c r="O28" s="49" t="str">
        <f>CHOOSE(1+MOD($O$2+6-2,7),"Su","M","Tu","W","Th","F","Sa")</f>
        <v>F</v>
      </c>
      <c r="P28" s="50" t="str">
        <f>CHOOSE(1+MOD($O$2+7-2,7),"Su","M","Tu","W","Th","F","Sa")</f>
        <v>Sa</v>
      </c>
      <c r="Q28" s="51"/>
      <c r="R28" s="48" t="str">
        <f>CHOOSE(1+MOD($O$2+1-2,7),"Su","M","Tu","W","Th","F","Sa")</f>
        <v>Su</v>
      </c>
      <c r="S28" s="49" t="str">
        <f>CHOOSE(1+MOD($O$2+2-2,7),"Su","M","Tu","W","Th","F","Sa")</f>
        <v>M</v>
      </c>
      <c r="T28" s="49" t="str">
        <f>CHOOSE(1+MOD($O$2+3-2,7),"Su","M","Tu","W","Th","F","Sa")</f>
        <v>Tu</v>
      </c>
      <c r="U28" s="49" t="str">
        <f>CHOOSE(1+MOD($O$2+4-2,7),"Su","M","Tu","W","Th","F","Sa")</f>
        <v>W</v>
      </c>
      <c r="V28" s="49" t="str">
        <f>CHOOSE(1+MOD($O$2+5-2,7),"Su","M","Tu","W","Th","F","Sa")</f>
        <v>Th</v>
      </c>
      <c r="W28" s="49" t="str">
        <f>CHOOSE(1+MOD($O$2+6-2,7),"Su","M","Tu","W","Th","F","Sa")</f>
        <v>F</v>
      </c>
      <c r="X28" s="50" t="str">
        <f>CHOOSE(1+MOD($O$2+7-2,7),"Su","M","Tu","W","Th","F","Sa")</f>
        <v>Sa</v>
      </c>
      <c r="Y28" s="2"/>
      <c r="Z28" s="48" t="str">
        <f>CHOOSE(1+MOD($O$2+1-2,7),"Su","M","Tu","W","Th","F","Sa")</f>
        <v>Su</v>
      </c>
      <c r="AA28" s="49" t="str">
        <f>CHOOSE(1+MOD($O$2+2-2,7),"Su","M","Tu","W","Th","F","Sa")</f>
        <v>M</v>
      </c>
      <c r="AB28" s="49" t="str">
        <f>CHOOSE(1+MOD($O$2+3-2,7),"Su","M","Tu","W","Th","F","Sa")</f>
        <v>Tu</v>
      </c>
      <c r="AC28" s="49" t="str">
        <f>CHOOSE(1+MOD($O$2+4-2,7),"Su","M","Tu","W","Th","F","Sa")</f>
        <v>W</v>
      </c>
      <c r="AD28" s="49" t="str">
        <f>CHOOSE(1+MOD($O$2+5-2,7),"Su","M","Tu","W","Th","F","Sa")</f>
        <v>Th</v>
      </c>
      <c r="AE28" s="49" t="str">
        <f>CHOOSE(1+MOD($O$2+6-2,7),"Su","M","Tu","W","Th","F","Sa")</f>
        <v>F</v>
      </c>
      <c r="AF28" s="50" t="str">
        <f>CHOOSE(1+MOD($O$2+7-2,7),"Su","M","Tu","W","Th","F","Sa")</f>
        <v>Sa</v>
      </c>
      <c r="AG28" s="2"/>
      <c r="AH28" s="2"/>
      <c r="AI28" s="229" t="s">
        <v>13</v>
      </c>
      <c r="AJ28" s="116">
        <v>45194.0</v>
      </c>
      <c r="AK28" s="116">
        <v>45226.0</v>
      </c>
      <c r="AL28" s="117">
        <v>24.0</v>
      </c>
      <c r="AM28" s="230">
        <v>30.0</v>
      </c>
      <c r="AN28" s="7"/>
      <c r="AO28" s="7"/>
      <c r="AP28" s="2"/>
      <c r="AQ28" s="2"/>
      <c r="AR28" s="2"/>
      <c r="AS28" s="2"/>
      <c r="AT28" s="2"/>
      <c r="AU28" s="2"/>
    </row>
    <row r="29" ht="12.75" customHeight="1">
      <c r="A29" s="42"/>
      <c r="B29" s="55" t="str">
        <f>IF(WEEKDAY(B27,1)=$O$2,B27,"")</f>
        <v/>
      </c>
      <c r="C29" s="60" t="str">
        <f>IF(B29="",IF(WEEKDAY(B27,1)=MOD($O$2,7)+1,B27,""),B29+1)</f>
        <v/>
      </c>
      <c r="D29" s="60" t="str">
        <f>IF(C29="",IF(WEEKDAY(B27,1)=MOD($O$2+1,7)+1,B27,""),C29+1)</f>
        <v/>
      </c>
      <c r="E29" s="60" t="str">
        <f>IF(D29="",IF(WEEKDAY(B27,1)=MOD($O$2+2,7)+1,B27,""),D29+1)</f>
        <v/>
      </c>
      <c r="F29" s="60" t="str">
        <f>IF(E29="",IF(WEEKDAY(B27,1)=MOD($O$2+3,7)+1,B27,""),E29+1)</f>
        <v/>
      </c>
      <c r="G29" s="60">
        <f>IF(F29="",IF(WEEKDAY(B27,1)=MOD($O$2+4,7)+1,B27,""),F29+1)</f>
        <v>45352</v>
      </c>
      <c r="H29" s="55">
        <f>IF(G29="",IF(WEEKDAY(B27,1)=MOD($O$2+5,7)+1,B27,""),G29+1)</f>
        <v>45353</v>
      </c>
      <c r="I29" s="51"/>
      <c r="J29" s="55" t="str">
        <f>IF(WEEKDAY(J27,1)=$O$2,J27,"")</f>
        <v/>
      </c>
      <c r="K29" s="57">
        <f>IF(J29="",IF(WEEKDAY(J27,1)=MOD($O$2,7)+1,J27,""),J29+1)</f>
        <v>45383</v>
      </c>
      <c r="L29" s="60">
        <f>IF(K29="",IF(WEEKDAY(J27,1)=MOD($O$2+1,7)+1,J27,""),K29+1)</f>
        <v>45384</v>
      </c>
      <c r="M29" s="60">
        <f>IF(L29="",IF(WEEKDAY(J27,1)=MOD($O$2+2,7)+1,J27,""),L29+1)</f>
        <v>45385</v>
      </c>
      <c r="N29" s="60">
        <f>IF(M29="",IF(WEEKDAY(J27,1)=MOD($O$2+3,7)+1,J27,""),M29+1)</f>
        <v>45386</v>
      </c>
      <c r="O29" s="60">
        <f>IF(N29="",IF(WEEKDAY(J27,1)=MOD($O$2+4,7)+1,J27,""),N29+1)</f>
        <v>45387</v>
      </c>
      <c r="P29" s="55">
        <f>IF(O29="",IF(WEEKDAY(J27,1)=MOD($O$2+5,7)+1,J27,""),O29+1)</f>
        <v>45388</v>
      </c>
      <c r="Q29" s="51"/>
      <c r="R29" s="55" t="str">
        <f>IF(WEEKDAY(R27,1)=$O$2,R27,"")</f>
        <v/>
      </c>
      <c r="S29" s="60" t="str">
        <f>IF(R29="",IF(WEEKDAY(R27,1)=MOD($O$2,7)+1,R27,""),R29+1)</f>
        <v/>
      </c>
      <c r="T29" s="60" t="str">
        <f>IF(S29="",IF(WEEKDAY(R27,1)=MOD($O$2+1,7)+1,R27,""),S29+1)</f>
        <v/>
      </c>
      <c r="U29" s="60">
        <f>IF(T29="",IF(WEEKDAY(R27,1)=MOD($O$2+2,7)+1,R27,""),T29+1)</f>
        <v>45413</v>
      </c>
      <c r="V29" s="60">
        <f>IF(U29="",IF(WEEKDAY(R27,1)=MOD($O$2+3,7)+1,R27,""),U29+1)</f>
        <v>45414</v>
      </c>
      <c r="W29" s="60">
        <f>IF(V29="",IF(WEEKDAY(R27,1)=MOD($O$2+4,7)+1,R27,""),V29+1)</f>
        <v>45415</v>
      </c>
      <c r="X29" s="55">
        <f>IF(W29="",IF(WEEKDAY(R27,1)=MOD($O$2+5,7)+1,R27,""),W29+1)</f>
        <v>45416</v>
      </c>
      <c r="Y29" s="62"/>
      <c r="Z29" s="55" t="str">
        <f>IF(WEEKDAY(Z27,1)=$O$2,Z27,"")</f>
        <v/>
      </c>
      <c r="AA29" s="121" t="str">
        <f>IF(Z29="",IF(WEEKDAY(Z27,1)=MOD($O$2,7)+1,Z27,""),Z29+1)</f>
        <v/>
      </c>
      <c r="AB29" s="56" t="str">
        <f>IF(AA29="",IF(WEEKDAY(Z27,1)=MOD($O$2+1,7)+1,Z27,""),AA29+1)</f>
        <v/>
      </c>
      <c r="AC29" s="56" t="str">
        <f>IF(AB29="",IF(WEEKDAY(Z27,1)=MOD($O$2+2,7)+1,Z27,""),AB29+1)</f>
        <v/>
      </c>
      <c r="AD29" s="56" t="str">
        <f>IF(AC29="",IF(WEEKDAY(Z27,1)=MOD($O$2+3,7)+1,Z27,""),AC29+1)</f>
        <v/>
      </c>
      <c r="AE29" s="56" t="str">
        <f>IF(AD29="",IF(WEEKDAY(Z27,1)=MOD($O$2+4,7)+1,Z27,""),AD29+1)</f>
        <v/>
      </c>
      <c r="AF29" s="55">
        <f>IF(AE29="",IF(WEEKDAY(Z27,1)=MOD($O$2+5,7)+1,Z27,""),AE29+1)</f>
        <v>45444</v>
      </c>
      <c r="AG29" s="2"/>
      <c r="AH29" s="2"/>
      <c r="AI29" s="229" t="s">
        <v>40</v>
      </c>
      <c r="AJ29" s="116">
        <v>45236.0</v>
      </c>
      <c r="AK29" s="116">
        <v>45275.0</v>
      </c>
      <c r="AL29" s="117">
        <v>24.0</v>
      </c>
      <c r="AM29" s="230">
        <v>27.0</v>
      </c>
      <c r="AN29" s="7"/>
      <c r="AO29" s="7"/>
      <c r="AP29" s="2"/>
      <c r="AQ29" s="2"/>
      <c r="AR29" s="2"/>
      <c r="AS29" s="2"/>
      <c r="AT29" s="2"/>
      <c r="AU29" s="2"/>
    </row>
    <row r="30" ht="12.75" customHeight="1">
      <c r="A30" s="42"/>
      <c r="B30" s="55">
        <f t="shared" ref="B30:B34" si="54">IF(H29="","",IF(MONTH(H29+1)&lt;&gt;MONTH(H29),"",H29+1))</f>
        <v>45354</v>
      </c>
      <c r="C30" s="60">
        <f t="shared" ref="C30:H30" si="50">IF(B30="","",IF(MONTH(B30+1)&lt;&gt;MONTH(B30),"",B30+1))</f>
        <v>45355</v>
      </c>
      <c r="D30" s="60">
        <f t="shared" si="50"/>
        <v>45356</v>
      </c>
      <c r="E30" s="60">
        <f t="shared" si="50"/>
        <v>45357</v>
      </c>
      <c r="F30" s="60">
        <f t="shared" si="50"/>
        <v>45358</v>
      </c>
      <c r="G30" s="73">
        <f t="shared" si="50"/>
        <v>45359</v>
      </c>
      <c r="H30" s="55">
        <f t="shared" si="50"/>
        <v>45360</v>
      </c>
      <c r="I30" s="51"/>
      <c r="J30" s="67">
        <f t="shared" ref="J30:J34" si="56">IF(P29="","",IF(MONTH(P29+1)&lt;&gt;MONTH(P29),"",P29+1))</f>
        <v>45389</v>
      </c>
      <c r="K30" s="57">
        <f t="shared" ref="K30:P30" si="51">IF(J30="","",IF(MONTH(J30+1)&lt;&gt;MONTH(J30),"",J30+1))</f>
        <v>45390</v>
      </c>
      <c r="L30" s="69">
        <f t="shared" si="51"/>
        <v>45391</v>
      </c>
      <c r="M30" s="60">
        <f t="shared" si="51"/>
        <v>45392</v>
      </c>
      <c r="N30" s="60">
        <f t="shared" si="51"/>
        <v>45393</v>
      </c>
      <c r="O30" s="119">
        <f t="shared" si="51"/>
        <v>45394</v>
      </c>
      <c r="P30" s="55">
        <f t="shared" si="51"/>
        <v>45395</v>
      </c>
      <c r="Q30" s="51"/>
      <c r="R30" s="55">
        <f t="shared" ref="R30:R34" si="58">IF(X29="","",IF(MONTH(X29+1)&lt;&gt;MONTH(X29),"",X29+1))</f>
        <v>45417</v>
      </c>
      <c r="S30" s="60">
        <f t="shared" ref="S30:X30" si="52">IF(R30="","",IF(MONTH(R30+1)&lt;&gt;MONTH(R30),"",R30+1))</f>
        <v>45418</v>
      </c>
      <c r="T30" s="60">
        <f t="shared" si="52"/>
        <v>45419</v>
      </c>
      <c r="U30" s="60">
        <f t="shared" si="52"/>
        <v>45420</v>
      </c>
      <c r="V30" s="60">
        <f t="shared" si="52"/>
        <v>45421</v>
      </c>
      <c r="W30" s="123">
        <f t="shared" si="52"/>
        <v>45422</v>
      </c>
      <c r="X30" s="55">
        <f t="shared" si="52"/>
        <v>45423</v>
      </c>
      <c r="Y30" s="62"/>
      <c r="Z30" s="67">
        <f t="shared" ref="Z30:Z34" si="60">IF(AF29="","",IF(MONTH(AF29+1)&lt;&gt;MONTH(AF29),"",AF29+1))</f>
        <v>45445</v>
      </c>
      <c r="AA30" s="82">
        <f t="shared" ref="AA30:AF30" si="53">IF(Z30="","",IF(MONTH(Z30+1)&lt;&gt;MONTH(Z30),"",Z30+1))</f>
        <v>45446</v>
      </c>
      <c r="AB30" s="69">
        <f t="shared" si="53"/>
        <v>45447</v>
      </c>
      <c r="AC30" s="60">
        <f t="shared" si="53"/>
        <v>45448</v>
      </c>
      <c r="AD30" s="60">
        <f t="shared" si="53"/>
        <v>45449</v>
      </c>
      <c r="AE30" s="60">
        <f t="shared" si="53"/>
        <v>45450</v>
      </c>
      <c r="AF30" s="55">
        <f t="shared" si="53"/>
        <v>45451</v>
      </c>
      <c r="AG30" s="2"/>
      <c r="AH30" s="2"/>
      <c r="AI30" s="229" t="s">
        <v>64</v>
      </c>
      <c r="AJ30" s="116">
        <v>45293.0</v>
      </c>
      <c r="AK30" s="116">
        <v>45331.0</v>
      </c>
      <c r="AL30" s="117">
        <v>28.0</v>
      </c>
      <c r="AM30" s="230">
        <v>18.0</v>
      </c>
      <c r="AN30" s="124"/>
      <c r="AO30" s="7"/>
      <c r="AP30" s="2"/>
      <c r="AQ30" s="2"/>
      <c r="AR30" s="2"/>
      <c r="AS30" s="2"/>
      <c r="AT30" s="2"/>
      <c r="AU30" s="2"/>
    </row>
    <row r="31" ht="12.75" customHeight="1">
      <c r="A31" s="42"/>
      <c r="B31" s="55">
        <f t="shared" si="54"/>
        <v>45361</v>
      </c>
      <c r="C31" s="60">
        <f t="shared" ref="C31:H31" si="55">IF(B31="","",IF(MONTH(B31+1)&lt;&gt;MONTH(B31),"",B31+1))</f>
        <v>45362</v>
      </c>
      <c r="D31" s="60">
        <f t="shared" si="55"/>
        <v>45363</v>
      </c>
      <c r="E31" s="60">
        <f t="shared" si="55"/>
        <v>45364</v>
      </c>
      <c r="F31" s="60">
        <f t="shared" si="55"/>
        <v>45365</v>
      </c>
      <c r="G31" s="60">
        <f t="shared" si="55"/>
        <v>45366</v>
      </c>
      <c r="H31" s="55">
        <f t="shared" si="55"/>
        <v>45367</v>
      </c>
      <c r="I31" s="51"/>
      <c r="J31" s="67">
        <f t="shared" si="56"/>
        <v>45396</v>
      </c>
      <c r="K31" s="82">
        <f t="shared" ref="K31:P31" si="57">IF(J31="","",IF(MONTH(J31+1)&lt;&gt;MONTH(J31),"",J31+1))</f>
        <v>45397</v>
      </c>
      <c r="L31" s="69">
        <f t="shared" si="57"/>
        <v>45398</v>
      </c>
      <c r="M31" s="60">
        <f t="shared" si="57"/>
        <v>45399</v>
      </c>
      <c r="N31" s="60">
        <f t="shared" si="57"/>
        <v>45400</v>
      </c>
      <c r="O31" s="73">
        <f t="shared" si="57"/>
        <v>45401</v>
      </c>
      <c r="P31" s="55">
        <f t="shared" si="57"/>
        <v>45402</v>
      </c>
      <c r="Q31" s="51"/>
      <c r="R31" s="55">
        <f t="shared" si="58"/>
        <v>45424</v>
      </c>
      <c r="S31" s="60">
        <f t="shared" ref="S31:X31" si="59">IF(R31="","",IF(MONTH(R31+1)&lt;&gt;MONTH(R31),"",R31+1))</f>
        <v>45425</v>
      </c>
      <c r="T31" s="57">
        <f t="shared" si="59"/>
        <v>45426</v>
      </c>
      <c r="U31" s="57">
        <f t="shared" si="59"/>
        <v>45427</v>
      </c>
      <c r="V31" s="125">
        <f t="shared" si="59"/>
        <v>45428</v>
      </c>
      <c r="W31" s="231">
        <f t="shared" si="59"/>
        <v>45429</v>
      </c>
      <c r="X31" s="126">
        <f t="shared" si="59"/>
        <v>45430</v>
      </c>
      <c r="Y31" s="62"/>
      <c r="Z31" s="55">
        <f t="shared" si="60"/>
        <v>45452</v>
      </c>
      <c r="AA31" s="80">
        <f t="shared" ref="AA31:AF31" si="61">IF(Z31="","",IF(MONTH(Z31+1)&lt;&gt;MONTH(Z31),"",Z31+1))</f>
        <v>45453</v>
      </c>
      <c r="AB31" s="60">
        <f t="shared" si="61"/>
        <v>45454</v>
      </c>
      <c r="AC31" s="60">
        <f t="shared" si="61"/>
        <v>45455</v>
      </c>
      <c r="AD31" s="60">
        <f t="shared" si="61"/>
        <v>45456</v>
      </c>
      <c r="AE31" s="60">
        <f t="shared" si="61"/>
        <v>45457</v>
      </c>
      <c r="AF31" s="55">
        <f t="shared" si="61"/>
        <v>45458</v>
      </c>
      <c r="AG31" s="2"/>
      <c r="AH31" s="2"/>
      <c r="AI31" s="229" t="s">
        <v>55</v>
      </c>
      <c r="AJ31" s="116">
        <v>45342.0</v>
      </c>
      <c r="AK31" s="116">
        <v>45387.0</v>
      </c>
      <c r="AL31" s="117">
        <v>28.0</v>
      </c>
      <c r="AM31" s="230">
        <v>29.0</v>
      </c>
      <c r="AN31" s="7"/>
      <c r="AO31" s="7"/>
      <c r="AP31" s="2"/>
      <c r="AQ31" s="2"/>
      <c r="AR31" s="2"/>
      <c r="AS31" s="2"/>
      <c r="AT31" s="2"/>
      <c r="AU31" s="2"/>
    </row>
    <row r="32" ht="12.75" customHeight="1">
      <c r="A32" s="42"/>
      <c r="B32" s="55">
        <f t="shared" si="54"/>
        <v>45368</v>
      </c>
      <c r="C32" s="66">
        <f t="shared" ref="C32:H32" si="62">IF(B32="","",IF(MONTH(B32+1)&lt;&gt;MONTH(B32),"",B32+1))</f>
        <v>45369</v>
      </c>
      <c r="D32" s="66">
        <f t="shared" si="62"/>
        <v>45370</v>
      </c>
      <c r="E32" s="66">
        <f t="shared" si="62"/>
        <v>45371</v>
      </c>
      <c r="F32" s="66">
        <f t="shared" si="62"/>
        <v>45372</v>
      </c>
      <c r="G32" s="66">
        <f t="shared" si="62"/>
        <v>45373</v>
      </c>
      <c r="H32" s="55">
        <f t="shared" si="62"/>
        <v>45374</v>
      </c>
      <c r="I32" s="51"/>
      <c r="J32" s="55">
        <f t="shared" si="56"/>
        <v>45403</v>
      </c>
      <c r="K32" s="80">
        <f t="shared" ref="K32:P32" si="63">IF(J32="","",IF(MONTH(J32+1)&lt;&gt;MONTH(J32),"",J32+1))</f>
        <v>45404</v>
      </c>
      <c r="L32" s="60">
        <f t="shared" si="63"/>
        <v>45405</v>
      </c>
      <c r="M32" s="60">
        <f t="shared" si="63"/>
        <v>45406</v>
      </c>
      <c r="N32" s="60">
        <f t="shared" si="63"/>
        <v>45407</v>
      </c>
      <c r="O32" s="60">
        <f t="shared" si="63"/>
        <v>45408</v>
      </c>
      <c r="P32" s="55">
        <f t="shared" si="63"/>
        <v>45409</v>
      </c>
      <c r="Q32" s="51"/>
      <c r="R32" s="55">
        <f t="shared" si="58"/>
        <v>45431</v>
      </c>
      <c r="S32" s="125">
        <f t="shared" ref="S32:X32" si="64">IF(R32="","",IF(MONTH(R32+1)&lt;&gt;MONTH(R32),"",R32+1))</f>
        <v>45432</v>
      </c>
      <c r="T32" s="234">
        <f t="shared" si="64"/>
        <v>45433</v>
      </c>
      <c r="U32" s="204">
        <f t="shared" si="64"/>
        <v>45434</v>
      </c>
      <c r="V32" s="235">
        <f t="shared" si="64"/>
        <v>45435</v>
      </c>
      <c r="W32" s="236">
        <f t="shared" si="64"/>
        <v>45436</v>
      </c>
      <c r="X32" s="126">
        <f t="shared" si="64"/>
        <v>45437</v>
      </c>
      <c r="Y32" s="62"/>
      <c r="Z32" s="55">
        <f t="shared" si="60"/>
        <v>45459</v>
      </c>
      <c r="AA32" s="60">
        <f t="shared" ref="AA32:AF32" si="65">IF(Z32="","",IF(MONTH(Z32+1)&lt;&gt;MONTH(Z32),"",Z32+1))</f>
        <v>45460</v>
      </c>
      <c r="AB32" s="60">
        <f t="shared" si="65"/>
        <v>45461</v>
      </c>
      <c r="AC32" s="66">
        <f t="shared" si="65"/>
        <v>45462</v>
      </c>
      <c r="AD32" s="60">
        <f t="shared" si="65"/>
        <v>45463</v>
      </c>
      <c r="AE32" s="57">
        <f t="shared" si="65"/>
        <v>45464</v>
      </c>
      <c r="AF32" s="55">
        <f t="shared" si="65"/>
        <v>45465</v>
      </c>
      <c r="AG32" s="2"/>
      <c r="AH32" s="2"/>
      <c r="AI32" s="232" t="s">
        <v>56</v>
      </c>
      <c r="AJ32" s="130">
        <v>45390.0</v>
      </c>
      <c r="AK32" s="130">
        <v>45433.0</v>
      </c>
      <c r="AL32" s="131">
        <v>26.0</v>
      </c>
      <c r="AM32" s="233">
        <v>35.0</v>
      </c>
      <c r="AN32" s="7"/>
      <c r="AO32" s="7"/>
      <c r="AP32" s="2"/>
      <c r="AQ32" s="2"/>
      <c r="AR32" s="2"/>
      <c r="AS32" s="2"/>
      <c r="AT32" s="2"/>
      <c r="AU32" s="139" t="s">
        <v>62</v>
      </c>
    </row>
    <row r="33" ht="12.75" customHeight="1">
      <c r="A33" s="42"/>
      <c r="B33" s="55">
        <f t="shared" si="54"/>
        <v>45375</v>
      </c>
      <c r="C33" s="58">
        <f t="shared" ref="C33:H33" si="66">IF(B33="","",IF(MONTH(B33+1)&lt;&gt;MONTH(B33),"",B33+1))</f>
        <v>45376</v>
      </c>
      <c r="D33" s="58">
        <f t="shared" si="66"/>
        <v>45377</v>
      </c>
      <c r="E33" s="58">
        <f t="shared" si="66"/>
        <v>45378</v>
      </c>
      <c r="F33" s="58">
        <f t="shared" si="66"/>
        <v>45379</v>
      </c>
      <c r="G33" s="58">
        <f t="shared" si="66"/>
        <v>45380</v>
      </c>
      <c r="H33" s="55">
        <f t="shared" si="66"/>
        <v>45381</v>
      </c>
      <c r="I33" s="51"/>
      <c r="J33" s="55">
        <f t="shared" si="56"/>
        <v>45410</v>
      </c>
      <c r="K33" s="60">
        <f t="shared" ref="K33:P33" si="67">IF(J33="","",IF(MONTH(J33+1)&lt;&gt;MONTH(J33),"",J33+1))</f>
        <v>45411</v>
      </c>
      <c r="L33" s="60">
        <f t="shared" si="67"/>
        <v>45412</v>
      </c>
      <c r="M33" s="60" t="str">
        <f t="shared" si="67"/>
        <v/>
      </c>
      <c r="N33" s="60" t="str">
        <f t="shared" si="67"/>
        <v/>
      </c>
      <c r="O33" s="60" t="str">
        <f t="shared" si="67"/>
        <v/>
      </c>
      <c r="P33" s="55" t="str">
        <f t="shared" si="67"/>
        <v/>
      </c>
      <c r="Q33" s="51"/>
      <c r="R33" s="55">
        <f t="shared" si="58"/>
        <v>45438</v>
      </c>
      <c r="S33" s="66">
        <f t="shared" ref="S33:X33" si="68">IF(R33="","",IF(MONTH(R33+1)&lt;&gt;MONTH(R33),"",R33+1))</f>
        <v>45439</v>
      </c>
      <c r="T33" s="239">
        <f t="shared" si="68"/>
        <v>45440</v>
      </c>
      <c r="U33" s="240">
        <f t="shared" si="68"/>
        <v>45441</v>
      </c>
      <c r="V33" s="72">
        <f t="shared" si="68"/>
        <v>45442</v>
      </c>
      <c r="W33" s="240">
        <f t="shared" si="68"/>
        <v>45443</v>
      </c>
      <c r="X33" s="140" t="str">
        <f t="shared" si="68"/>
        <v/>
      </c>
      <c r="Y33" s="62"/>
      <c r="Z33" s="55">
        <f t="shared" si="60"/>
        <v>45466</v>
      </c>
      <c r="AA33" s="60">
        <f t="shared" ref="AA33:AF33" si="69">IF(Z33="","",IF(MONTH(Z33+1)&lt;&gt;MONTH(Z33),"",Z33+1))</f>
        <v>45467</v>
      </c>
      <c r="AB33" s="60">
        <f t="shared" si="69"/>
        <v>45468</v>
      </c>
      <c r="AC33" s="60">
        <f t="shared" si="69"/>
        <v>45469</v>
      </c>
      <c r="AD33" s="125">
        <f t="shared" si="69"/>
        <v>45470</v>
      </c>
      <c r="AE33" s="82">
        <f t="shared" si="69"/>
        <v>45471</v>
      </c>
      <c r="AF33" s="126">
        <f t="shared" si="69"/>
        <v>45472</v>
      </c>
      <c r="AG33" s="2"/>
      <c r="AH33" s="2"/>
      <c r="AI33" s="237"/>
      <c r="AJ33" s="142"/>
      <c r="AK33" s="142"/>
      <c r="AL33" s="143">
        <f t="shared" ref="AL33:AM33" si="70">SUM(AL27:AL32)</f>
        <v>151</v>
      </c>
      <c r="AM33" s="238">
        <f t="shared" si="70"/>
        <v>159</v>
      </c>
      <c r="AN33" s="7"/>
      <c r="AO33" s="7"/>
      <c r="AP33" s="2"/>
      <c r="AQ33" s="2"/>
      <c r="AR33" s="2"/>
      <c r="AS33" s="2"/>
      <c r="AT33" s="2"/>
      <c r="AU33" s="2">
        <v>5.0</v>
      </c>
    </row>
    <row r="34" ht="12.75" customHeight="1">
      <c r="A34" s="42"/>
      <c r="B34" s="55">
        <f t="shared" si="54"/>
        <v>45382</v>
      </c>
      <c r="C34" s="60" t="str">
        <f t="shared" ref="C34:H34" si="71">IF(B34="","",IF(MONTH(B34+1)&lt;&gt;MONTH(B34),"",B34+1))</f>
        <v/>
      </c>
      <c r="D34" s="60" t="str">
        <f t="shared" si="71"/>
        <v/>
      </c>
      <c r="E34" s="60" t="str">
        <f t="shared" si="71"/>
        <v/>
      </c>
      <c r="F34" s="60" t="str">
        <f t="shared" si="71"/>
        <v/>
      </c>
      <c r="G34" s="60" t="str">
        <f t="shared" si="71"/>
        <v/>
      </c>
      <c r="H34" s="55" t="str">
        <f t="shared" si="71"/>
        <v/>
      </c>
      <c r="I34" s="51"/>
      <c r="J34" s="55" t="str">
        <f t="shared" si="56"/>
        <v/>
      </c>
      <c r="K34" s="60" t="str">
        <f t="shared" ref="K34:P34" si="72">IF(J34="","",IF(MONTH(J34+1)&lt;&gt;MONTH(J34),"",J34+1))</f>
        <v/>
      </c>
      <c r="L34" s="60" t="str">
        <f t="shared" si="72"/>
        <v/>
      </c>
      <c r="M34" s="60" t="str">
        <f t="shared" si="72"/>
        <v/>
      </c>
      <c r="N34" s="60" t="str">
        <f t="shared" si="72"/>
        <v/>
      </c>
      <c r="O34" s="60" t="str">
        <f t="shared" si="72"/>
        <v/>
      </c>
      <c r="P34" s="55" t="str">
        <f t="shared" si="72"/>
        <v/>
      </c>
      <c r="Q34" s="51"/>
      <c r="R34" s="55" t="str">
        <f t="shared" si="58"/>
        <v/>
      </c>
      <c r="S34" s="60" t="str">
        <f t="shared" ref="S34:X34" si="73">IF(R34="","",IF(MONTH(R34+1)&lt;&gt;MONTH(R34),"",R34+1))</f>
        <v/>
      </c>
      <c r="T34" s="60" t="str">
        <f t="shared" si="73"/>
        <v/>
      </c>
      <c r="U34" s="60" t="str">
        <f t="shared" si="73"/>
        <v/>
      </c>
      <c r="V34" s="60" t="str">
        <f t="shared" si="73"/>
        <v/>
      </c>
      <c r="W34" s="60" t="str">
        <f t="shared" si="73"/>
        <v/>
      </c>
      <c r="X34" s="55" t="str">
        <f t="shared" si="73"/>
        <v/>
      </c>
      <c r="Y34" s="62"/>
      <c r="Z34" s="55">
        <f t="shared" si="60"/>
        <v>45473</v>
      </c>
      <c r="AA34" s="60" t="str">
        <f t="shared" ref="AA34:AF34" si="74">IF(Z34="","",IF(MONTH(Z34+1)&lt;&gt;MONTH(Z34),"",Z34+1))</f>
        <v/>
      </c>
      <c r="AB34" s="60" t="str">
        <f t="shared" si="74"/>
        <v/>
      </c>
      <c r="AC34" s="60" t="str">
        <f t="shared" si="74"/>
        <v/>
      </c>
      <c r="AD34" s="60" t="str">
        <f t="shared" si="74"/>
        <v/>
      </c>
      <c r="AE34" s="80" t="str">
        <f t="shared" si="74"/>
        <v/>
      </c>
      <c r="AF34" s="55" t="str">
        <f t="shared" si="74"/>
        <v/>
      </c>
      <c r="AG34" s="2"/>
      <c r="AH34" s="2"/>
      <c r="AI34" s="241" t="s">
        <v>70</v>
      </c>
      <c r="AJ34" s="242">
        <v>45446.0</v>
      </c>
      <c r="AK34" s="242">
        <v>45471.0</v>
      </c>
      <c r="AL34" s="243">
        <v>19.0</v>
      </c>
      <c r="AM34" s="244">
        <v>19.0</v>
      </c>
      <c r="AN34" s="7"/>
      <c r="AO34" s="7"/>
      <c r="AP34" s="2"/>
      <c r="AQ34" s="2"/>
      <c r="AR34" s="2"/>
      <c r="AS34" s="2"/>
      <c r="AT34" s="2"/>
      <c r="AU34" s="2">
        <v>23.0</v>
      </c>
    </row>
    <row r="35" ht="12.75" customHeight="1">
      <c r="A35" s="42"/>
      <c r="B35" s="51"/>
      <c r="C35" s="51"/>
      <c r="D35" s="51"/>
      <c r="E35" s="51"/>
      <c r="F35" s="51"/>
      <c r="G35" s="51"/>
      <c r="H35" s="51"/>
      <c r="I35" s="51"/>
      <c r="J35" s="51"/>
      <c r="K35" s="51"/>
      <c r="L35" s="51"/>
      <c r="M35" s="51"/>
      <c r="N35" s="51"/>
      <c r="O35" s="51"/>
      <c r="P35" s="51"/>
      <c r="Q35" s="51"/>
      <c r="R35" s="51"/>
      <c r="S35" s="51"/>
      <c r="T35" s="51"/>
      <c r="U35" s="51"/>
      <c r="V35" s="51"/>
      <c r="W35" s="51"/>
      <c r="X35" s="51"/>
      <c r="Y35" s="2"/>
      <c r="Z35" s="2"/>
      <c r="AA35" s="2"/>
      <c r="AB35" s="2"/>
      <c r="AC35" s="2"/>
      <c r="AD35" s="2"/>
      <c r="AE35" s="2"/>
      <c r="AF35" s="2"/>
      <c r="AG35" s="2"/>
      <c r="AH35" s="2"/>
      <c r="AI35" s="2"/>
      <c r="AJ35" s="2"/>
      <c r="AK35" s="245" t="s">
        <v>71</v>
      </c>
      <c r="AL35" s="134">
        <f t="shared" ref="AL35:AM35" si="75">SUM(AL33+AL34)</f>
        <v>170</v>
      </c>
      <c r="AM35" s="134">
        <f t="shared" si="75"/>
        <v>178</v>
      </c>
      <c r="AN35" s="7"/>
      <c r="AO35" s="7"/>
      <c r="AP35" s="2"/>
      <c r="AQ35" s="2"/>
      <c r="AR35" s="2"/>
      <c r="AS35" s="2"/>
      <c r="AT35" s="2"/>
      <c r="AU35" s="2">
        <v>17.0</v>
      </c>
    </row>
    <row r="36" ht="12.75" customHeight="1">
      <c r="A36" s="37"/>
      <c r="B36" s="2"/>
      <c r="C36" s="2"/>
      <c r="D36" s="2"/>
      <c r="E36" s="2"/>
      <c r="F36" s="2"/>
      <c r="G36" s="2"/>
      <c r="H36" s="2"/>
      <c r="I36" s="51"/>
      <c r="J36" s="2"/>
      <c r="K36" s="2"/>
      <c r="L36" s="2"/>
      <c r="M36" s="2"/>
      <c r="N36" s="2"/>
      <c r="O36" s="2"/>
      <c r="P36" s="2"/>
      <c r="Q36" s="51"/>
      <c r="R36" s="2"/>
      <c r="S36" s="2"/>
      <c r="T36" s="2"/>
      <c r="U36" s="2"/>
      <c r="V36" s="2"/>
      <c r="W36" s="2"/>
      <c r="X36" s="2"/>
      <c r="Y36" s="2"/>
      <c r="Z36" s="2"/>
      <c r="AA36" s="2"/>
      <c r="AB36" s="2"/>
      <c r="AC36" s="2"/>
      <c r="AD36" s="2"/>
      <c r="AE36" s="2"/>
      <c r="AF36" s="2"/>
      <c r="AG36" s="2"/>
      <c r="AH36" s="2"/>
      <c r="AI36" s="2"/>
      <c r="AJ36" s="62"/>
      <c r="AK36" s="154" t="s">
        <v>72</v>
      </c>
      <c r="AL36" s="155">
        <f t="shared" ref="AL36:AM36" si="76">AVERAGE(AL27:AL32)</f>
        <v>25.16666667</v>
      </c>
      <c r="AM36" s="155">
        <f t="shared" si="76"/>
        <v>26.5</v>
      </c>
      <c r="AN36" s="7"/>
      <c r="AO36" s="7"/>
      <c r="AP36" s="2"/>
      <c r="AQ36" s="2"/>
      <c r="AR36" s="2"/>
      <c r="AS36" s="2"/>
      <c r="AT36" s="2"/>
      <c r="AU36" s="2">
        <v>20.0</v>
      </c>
    </row>
    <row r="37" ht="12.75" customHeight="1">
      <c r="A37" s="42"/>
      <c r="B37" s="246" t="s">
        <v>73</v>
      </c>
      <c r="C37" s="247"/>
      <c r="D37" s="247"/>
      <c r="E37" s="247"/>
      <c r="F37" s="247"/>
      <c r="G37" s="247"/>
      <c r="H37" s="247"/>
      <c r="I37" s="247"/>
      <c r="J37" s="247"/>
      <c r="K37" s="247"/>
      <c r="L37" s="247"/>
      <c r="M37" s="247"/>
      <c r="N37" s="247"/>
      <c r="O37" s="247"/>
      <c r="P37" s="248"/>
      <c r="Q37" s="51"/>
      <c r="R37" s="2"/>
      <c r="S37" s="2"/>
      <c r="T37" s="2"/>
      <c r="U37" s="2"/>
      <c r="V37" s="2"/>
      <c r="W37" s="2"/>
      <c r="X37" s="2"/>
      <c r="Y37" s="2"/>
      <c r="Z37" s="2"/>
      <c r="AA37" s="2"/>
      <c r="AB37" s="2"/>
      <c r="AC37" s="2"/>
      <c r="AD37" s="2"/>
      <c r="AE37" s="2"/>
      <c r="AF37" s="2"/>
      <c r="AG37" s="2"/>
      <c r="AH37" s="2"/>
      <c r="AI37" s="2"/>
      <c r="AJ37" s="62"/>
      <c r="AK37" s="154" t="s">
        <v>74</v>
      </c>
      <c r="AL37" s="157">
        <f t="shared" ref="AL37:AM37" si="77">_xlfn.STDEV.S(AL27:AL32)</f>
        <v>2.714160398</v>
      </c>
      <c r="AM37" s="157">
        <f t="shared" si="77"/>
        <v>6.41092817</v>
      </c>
      <c r="AN37" s="7"/>
      <c r="AO37" s="7"/>
      <c r="AP37" s="2"/>
      <c r="AQ37" s="2"/>
      <c r="AR37" s="2"/>
      <c r="AS37" s="2"/>
      <c r="AT37" s="2"/>
      <c r="AU37" s="2">
        <v>15.0</v>
      </c>
    </row>
    <row r="38" ht="12.75" customHeight="1">
      <c r="A38" s="42"/>
      <c r="B38" s="249" t="s">
        <v>106</v>
      </c>
      <c r="C38" s="247"/>
      <c r="D38" s="247"/>
      <c r="E38" s="247"/>
      <c r="F38" s="247"/>
      <c r="G38" s="247"/>
      <c r="H38" s="247"/>
      <c r="I38" s="247"/>
      <c r="J38" s="247"/>
      <c r="K38" s="247"/>
      <c r="L38" s="247"/>
      <c r="M38" s="247"/>
      <c r="N38" s="247"/>
      <c r="O38" s="247"/>
      <c r="P38" s="248"/>
      <c r="Q38" s="51"/>
      <c r="R38" s="2"/>
      <c r="S38" s="2"/>
      <c r="T38" s="2"/>
      <c r="U38" s="2"/>
      <c r="V38" s="2"/>
      <c r="W38" s="2"/>
      <c r="X38" s="2"/>
      <c r="Y38" s="2"/>
      <c r="Z38" s="2"/>
      <c r="AA38" s="2"/>
      <c r="AB38" s="2"/>
      <c r="AC38" s="2"/>
      <c r="AD38" s="2"/>
      <c r="AE38" s="2"/>
      <c r="AF38" s="2"/>
      <c r="AG38" s="2"/>
      <c r="AH38" s="2"/>
      <c r="AI38" s="2"/>
      <c r="AJ38" s="62"/>
      <c r="AK38" s="154" t="s">
        <v>76</v>
      </c>
      <c r="AL38" s="155">
        <f t="shared" ref="AL38:AM38" si="78">MAX(AL27:AL34)</f>
        <v>151</v>
      </c>
      <c r="AM38" s="155">
        <f t="shared" si="78"/>
        <v>159</v>
      </c>
      <c r="AN38" s="7"/>
      <c r="AO38" s="7"/>
      <c r="AP38" s="2"/>
      <c r="AQ38" s="2"/>
      <c r="AR38" s="2"/>
      <c r="AS38" s="2"/>
      <c r="AT38" s="2"/>
      <c r="AU38" s="2">
        <v>12.0</v>
      </c>
    </row>
    <row r="39" ht="12.75" customHeight="1">
      <c r="A39" s="42"/>
      <c r="B39" s="250"/>
      <c r="P39" s="251"/>
      <c r="Q39" s="51"/>
      <c r="R39" s="2"/>
      <c r="S39" s="2"/>
      <c r="T39" s="2"/>
      <c r="U39" s="2"/>
      <c r="V39" s="2"/>
      <c r="W39" s="2"/>
      <c r="X39" s="2"/>
      <c r="Y39" s="2"/>
      <c r="Z39" s="2"/>
      <c r="AA39" s="2"/>
      <c r="AB39" s="2"/>
      <c r="AC39" s="2"/>
      <c r="AD39" s="2"/>
      <c r="AE39" s="2"/>
      <c r="AF39" s="2"/>
      <c r="AG39" s="2"/>
      <c r="AH39" s="2"/>
      <c r="AI39" s="2"/>
      <c r="AJ39" s="62"/>
      <c r="AK39" s="154" t="s">
        <v>0</v>
      </c>
      <c r="AL39" s="155">
        <f>MIN(AL27:AL32)</f>
        <v>21</v>
      </c>
      <c r="AM39" s="155">
        <f>MIN(AM27:AM34)</f>
        <v>18</v>
      </c>
      <c r="AN39" s="7"/>
      <c r="AO39" s="7"/>
      <c r="AP39" s="2"/>
      <c r="AQ39" s="2"/>
      <c r="AR39" s="2"/>
      <c r="AS39" s="2"/>
      <c r="AT39" s="2"/>
      <c r="AU39" s="2">
        <v>21.0</v>
      </c>
    </row>
    <row r="40" ht="12.75" customHeight="1">
      <c r="A40" s="42"/>
      <c r="B40" s="250"/>
      <c r="P40" s="251"/>
      <c r="Q40" s="51"/>
      <c r="R40" s="2"/>
      <c r="S40" s="2"/>
      <c r="T40" s="2"/>
      <c r="U40" s="2"/>
      <c r="V40" s="2"/>
      <c r="W40" s="2"/>
      <c r="X40" s="2"/>
      <c r="Y40" s="2"/>
      <c r="Z40" s="2"/>
      <c r="AA40" s="2"/>
      <c r="AB40" s="2"/>
      <c r="AC40" s="2"/>
      <c r="AD40" s="2"/>
      <c r="AE40" s="2"/>
      <c r="AF40" s="2"/>
      <c r="AG40" s="2"/>
      <c r="AH40" s="2"/>
      <c r="AI40" s="127" t="s">
        <v>65</v>
      </c>
      <c r="AJ40" s="25"/>
      <c r="AK40" s="25"/>
      <c r="AL40" s="25"/>
      <c r="AM40" s="25"/>
      <c r="AN40" s="26"/>
      <c r="AO40" s="7"/>
      <c r="AP40" s="2"/>
      <c r="AQ40" s="2"/>
      <c r="AR40" s="2"/>
      <c r="AS40" s="2"/>
      <c r="AT40" s="2"/>
      <c r="AU40" s="2">
        <v>19.0</v>
      </c>
    </row>
    <row r="41" ht="12.75" customHeight="1">
      <c r="A41" s="42"/>
      <c r="B41" s="250"/>
      <c r="P41" s="251"/>
      <c r="Q41" s="51"/>
      <c r="R41" s="2"/>
      <c r="S41" s="2"/>
      <c r="T41" s="2"/>
      <c r="U41" s="2"/>
      <c r="V41" s="2"/>
      <c r="W41" s="2"/>
      <c r="X41" s="2"/>
      <c r="Y41" s="2"/>
      <c r="Z41" s="2"/>
      <c r="AA41" s="2"/>
      <c r="AB41" s="2"/>
      <c r="AC41" s="2"/>
      <c r="AD41" s="2"/>
      <c r="AE41" s="2"/>
      <c r="AF41" s="2"/>
      <c r="AG41" s="2"/>
      <c r="AH41" s="2"/>
      <c r="AI41" s="133"/>
      <c r="AJ41" s="134" t="s">
        <v>66</v>
      </c>
      <c r="AK41" s="135" t="s">
        <v>67</v>
      </c>
      <c r="AL41" s="136" t="s">
        <v>68</v>
      </c>
      <c r="AM41" s="137" t="s">
        <v>69</v>
      </c>
      <c r="AN41" s="138" t="s">
        <v>2</v>
      </c>
      <c r="AO41" s="7"/>
      <c r="AP41" s="2"/>
      <c r="AQ41" s="2"/>
      <c r="AR41" s="2"/>
      <c r="AS41" s="2"/>
      <c r="AT41" s="2"/>
      <c r="AU41" s="2">
        <v>18.0</v>
      </c>
    </row>
    <row r="42" ht="12.75" customHeight="1">
      <c r="A42" s="42"/>
      <c r="B42" s="250"/>
      <c r="P42" s="251"/>
      <c r="Q42" s="51"/>
      <c r="R42" s="2"/>
      <c r="S42" s="2"/>
      <c r="T42" s="2"/>
      <c r="U42" s="2"/>
      <c r="V42" s="2"/>
      <c r="W42" s="2"/>
      <c r="X42" s="2"/>
      <c r="Y42" s="2"/>
      <c r="Z42" s="2"/>
      <c r="AA42" s="2"/>
      <c r="AB42" s="2"/>
      <c r="AC42" s="2"/>
      <c r="AD42" s="2"/>
      <c r="AE42" s="2"/>
      <c r="AF42" s="2"/>
      <c r="AG42" s="2"/>
      <c r="AH42" s="2"/>
      <c r="AI42" s="145">
        <v>45108.0</v>
      </c>
      <c r="AJ42" s="146">
        <v>0.0</v>
      </c>
      <c r="AK42" s="146">
        <v>15.0</v>
      </c>
      <c r="AL42" s="146">
        <v>1.0</v>
      </c>
      <c r="AM42" s="147">
        <f t="shared" ref="AM42:AM52" si="79">AL42-AJ42</f>
        <v>1</v>
      </c>
      <c r="AN42" s="148">
        <f t="shared" ref="AN42:AN52" si="80">AL42-AK42</f>
        <v>-14</v>
      </c>
      <c r="AO42" s="7"/>
      <c r="AP42" s="2"/>
      <c r="AQ42" s="2"/>
      <c r="AR42" s="2"/>
      <c r="AS42" s="2"/>
      <c r="AT42" s="2"/>
      <c r="AU42" s="2">
        <v>20.0</v>
      </c>
    </row>
    <row r="43" ht="12.75" customHeight="1">
      <c r="A43" s="42"/>
      <c r="B43" s="252"/>
      <c r="C43" s="253"/>
      <c r="D43" s="253"/>
      <c r="E43" s="253"/>
      <c r="F43" s="253"/>
      <c r="G43" s="253"/>
      <c r="H43" s="253"/>
      <c r="I43" s="253"/>
      <c r="J43" s="253"/>
      <c r="K43" s="253"/>
      <c r="L43" s="253"/>
      <c r="M43" s="253"/>
      <c r="N43" s="253"/>
      <c r="O43" s="253"/>
      <c r="P43" s="254"/>
      <c r="Q43" s="51"/>
      <c r="R43" s="2"/>
      <c r="S43" s="2"/>
      <c r="T43" s="2"/>
      <c r="U43" s="2"/>
      <c r="V43" s="2"/>
      <c r="W43" s="2"/>
      <c r="X43" s="2"/>
      <c r="Y43" s="2"/>
      <c r="Z43" s="2"/>
      <c r="AA43" s="2"/>
      <c r="AB43" s="2"/>
      <c r="AC43" s="2"/>
      <c r="AD43" s="2"/>
      <c r="AE43" s="2"/>
      <c r="AF43" s="2"/>
      <c r="AG43" s="2"/>
      <c r="AH43" s="2"/>
      <c r="AI43" s="145">
        <v>45139.0</v>
      </c>
      <c r="AJ43" s="146">
        <v>11.0</v>
      </c>
      <c r="AK43" s="146">
        <v>31.0</v>
      </c>
      <c r="AL43" s="146">
        <v>12.0</v>
      </c>
      <c r="AM43" s="147">
        <f t="shared" si="79"/>
        <v>1</v>
      </c>
      <c r="AN43" s="148">
        <f t="shared" si="80"/>
        <v>-19</v>
      </c>
      <c r="AO43" s="7"/>
      <c r="AP43" s="2"/>
      <c r="AQ43" s="2"/>
      <c r="AR43" s="2"/>
      <c r="AS43" s="2"/>
      <c r="AT43" s="2"/>
      <c r="AU43" s="2">
        <v>17.0</v>
      </c>
    </row>
    <row r="44" ht="12.75" customHeight="1">
      <c r="A44" s="2"/>
      <c r="B44" s="255"/>
      <c r="C44" s="255"/>
      <c r="D44" s="255"/>
      <c r="E44" s="255"/>
      <c r="F44" s="255"/>
      <c r="G44" s="255"/>
      <c r="H44" s="255"/>
      <c r="I44" s="255"/>
      <c r="J44" s="255"/>
      <c r="K44" s="255"/>
      <c r="L44" s="255"/>
      <c r="M44" s="255"/>
      <c r="N44" s="255"/>
      <c r="O44" s="255"/>
      <c r="P44" s="255"/>
      <c r="Q44" s="2"/>
      <c r="R44" s="2"/>
      <c r="S44" s="2"/>
      <c r="T44" s="2"/>
      <c r="U44" s="2"/>
      <c r="V44" s="2"/>
      <c r="W44" s="2"/>
      <c r="X44" s="2"/>
      <c r="Y44" s="2"/>
      <c r="Z44" s="2"/>
      <c r="AA44" s="2"/>
      <c r="AB44" s="2"/>
      <c r="AC44" s="2"/>
      <c r="AD44" s="2"/>
      <c r="AE44" s="2"/>
      <c r="AF44" s="2"/>
      <c r="AG44" s="2"/>
      <c r="AH44" s="2"/>
      <c r="AI44" s="145">
        <v>45170.0</v>
      </c>
      <c r="AJ44" s="146">
        <v>15.0</v>
      </c>
      <c r="AK44" s="146">
        <v>15.0</v>
      </c>
      <c r="AL44" s="146">
        <v>20.0</v>
      </c>
      <c r="AM44" s="147">
        <f t="shared" si="79"/>
        <v>5</v>
      </c>
      <c r="AN44" s="148">
        <f t="shared" si="80"/>
        <v>5</v>
      </c>
      <c r="AO44" s="7"/>
      <c r="AP44" s="2"/>
      <c r="AQ44" s="2"/>
      <c r="AR44" s="2"/>
      <c r="AS44" s="2"/>
      <c r="AT44" s="2"/>
      <c r="AU44" s="2">
        <v>21.0</v>
      </c>
    </row>
    <row r="45" ht="12.75" customHeight="1">
      <c r="A45" s="2"/>
      <c r="B45" s="2"/>
      <c r="C45" s="2"/>
      <c r="D45" s="255"/>
      <c r="E45" s="255"/>
      <c r="F45" s="255"/>
      <c r="G45" s="255"/>
      <c r="H45" s="255"/>
      <c r="I45" s="255"/>
      <c r="J45" s="255"/>
      <c r="K45" s="255"/>
      <c r="L45" s="255"/>
      <c r="M45" s="255"/>
      <c r="N45" s="255"/>
      <c r="O45" s="255"/>
      <c r="P45" s="255"/>
      <c r="Q45" s="2"/>
      <c r="R45" s="2"/>
      <c r="S45" s="2"/>
      <c r="T45" s="2"/>
      <c r="U45" s="2"/>
      <c r="V45" s="2"/>
      <c r="W45" s="2"/>
      <c r="X45" s="2"/>
      <c r="Y45" s="2"/>
      <c r="Z45" s="2"/>
      <c r="AA45" s="2"/>
      <c r="AB45" s="2"/>
      <c r="AC45" s="2"/>
      <c r="AD45" s="2"/>
      <c r="AE45" s="2"/>
      <c r="AF45" s="2"/>
      <c r="AG45" s="2"/>
      <c r="AH45" s="2"/>
      <c r="AI45" s="145">
        <v>45200.0</v>
      </c>
      <c r="AJ45" s="146">
        <v>19.0</v>
      </c>
      <c r="AK45" s="146">
        <v>21.0</v>
      </c>
      <c r="AL45" s="146">
        <v>21.0</v>
      </c>
      <c r="AM45" s="147">
        <f t="shared" si="79"/>
        <v>2</v>
      </c>
      <c r="AN45" s="148">
        <f t="shared" si="80"/>
        <v>0</v>
      </c>
      <c r="AO45" s="7"/>
      <c r="AP45" s="2"/>
      <c r="AQ45" s="2"/>
      <c r="AR45" s="2"/>
      <c r="AS45" s="2"/>
      <c r="AT45" s="2"/>
      <c r="AU45" s="2">
        <f>SUM(AU33:AU44)</f>
        <v>208</v>
      </c>
    </row>
    <row r="46" ht="12.75" customHeight="1">
      <c r="A46" s="2"/>
      <c r="B46" s="255"/>
      <c r="C46" s="255"/>
      <c r="D46" s="255"/>
      <c r="E46" s="255"/>
      <c r="F46" s="255"/>
      <c r="G46" s="255"/>
      <c r="H46" s="255"/>
      <c r="I46" s="255"/>
      <c r="J46" s="255"/>
      <c r="K46" s="255"/>
      <c r="L46" s="255"/>
      <c r="M46" s="255"/>
      <c r="N46" s="255"/>
      <c r="O46" s="255"/>
      <c r="P46" s="255"/>
      <c r="Q46" s="2"/>
      <c r="R46" s="2"/>
      <c r="S46" s="2"/>
      <c r="T46" s="2"/>
      <c r="U46" s="2"/>
      <c r="V46" s="2"/>
      <c r="W46" s="2"/>
      <c r="X46" s="2"/>
      <c r="Y46" s="2"/>
      <c r="Z46" s="2"/>
      <c r="AA46" s="2"/>
      <c r="AB46" s="2"/>
      <c r="AC46" s="2"/>
      <c r="AD46" s="2"/>
      <c r="AE46" s="2"/>
      <c r="AF46" s="2"/>
      <c r="AG46" s="2"/>
      <c r="AH46" s="2"/>
      <c r="AI46" s="145">
        <v>45231.0</v>
      </c>
      <c r="AJ46" s="146">
        <v>13.0</v>
      </c>
      <c r="AK46" s="146">
        <v>16.0</v>
      </c>
      <c r="AL46" s="146">
        <v>16.0</v>
      </c>
      <c r="AM46" s="147">
        <f t="shared" si="79"/>
        <v>3</v>
      </c>
      <c r="AN46" s="148">
        <f t="shared" si="80"/>
        <v>0</v>
      </c>
      <c r="AO46" s="7"/>
      <c r="AP46" s="2"/>
      <c r="AQ46" s="2"/>
      <c r="AR46" s="2"/>
      <c r="AS46" s="2"/>
      <c r="AT46" s="2"/>
      <c r="AU46" s="2"/>
    </row>
    <row r="47" ht="12.75" customHeight="1">
      <c r="A47" s="2"/>
      <c r="B47" s="255"/>
      <c r="C47" s="255"/>
      <c r="D47" s="255"/>
      <c r="E47" s="255"/>
      <c r="F47" s="255"/>
      <c r="G47" s="255"/>
      <c r="H47" s="255"/>
      <c r="I47" s="255"/>
      <c r="J47" s="255"/>
      <c r="K47" s="255"/>
      <c r="L47" s="255"/>
      <c r="M47" s="255"/>
      <c r="N47" s="255"/>
      <c r="O47" s="255"/>
      <c r="P47" s="255"/>
      <c r="Q47" s="2"/>
      <c r="R47" s="2"/>
      <c r="S47" s="2"/>
      <c r="T47" s="2"/>
      <c r="U47" s="2"/>
      <c r="V47" s="2"/>
      <c r="W47" s="2"/>
      <c r="X47" s="2"/>
      <c r="Y47" s="2"/>
      <c r="Z47" s="2"/>
      <c r="AA47" s="2"/>
      <c r="AB47" s="2"/>
      <c r="AC47" s="2"/>
      <c r="AD47" s="2"/>
      <c r="AE47" s="2"/>
      <c r="AF47" s="2"/>
      <c r="AG47" s="2"/>
      <c r="AH47" s="2"/>
      <c r="AI47" s="145">
        <v>45261.0</v>
      </c>
      <c r="AJ47" s="146">
        <v>11.0</v>
      </c>
      <c r="AK47" s="146">
        <v>11.0</v>
      </c>
      <c r="AL47" s="146">
        <v>11.0</v>
      </c>
      <c r="AM47" s="147">
        <f t="shared" si="79"/>
        <v>0</v>
      </c>
      <c r="AN47" s="148">
        <f t="shared" si="80"/>
        <v>0</v>
      </c>
      <c r="AO47" s="7"/>
      <c r="AP47" s="2"/>
      <c r="AQ47" s="2"/>
      <c r="AR47" s="2"/>
      <c r="AS47" s="2"/>
      <c r="AT47" s="2"/>
      <c r="AU47" s="2"/>
    </row>
    <row r="48" ht="12.75" customHeight="1">
      <c r="A48" s="2"/>
      <c r="B48" s="255"/>
      <c r="C48" s="255"/>
      <c r="D48" s="255"/>
      <c r="E48" s="255"/>
      <c r="F48" s="255"/>
      <c r="G48" s="255"/>
      <c r="H48" s="255"/>
      <c r="I48" s="255"/>
      <c r="J48" s="255"/>
      <c r="K48" s="255"/>
      <c r="L48" s="255"/>
      <c r="M48" s="255"/>
      <c r="N48" s="255"/>
      <c r="O48" s="255"/>
      <c r="P48" s="255"/>
      <c r="Q48" s="2"/>
      <c r="R48" s="2"/>
      <c r="S48" s="2"/>
      <c r="T48" s="2"/>
      <c r="U48" s="2"/>
      <c r="V48" s="2"/>
      <c r="W48" s="2"/>
      <c r="X48" s="2"/>
      <c r="Y48" s="2"/>
      <c r="Z48" s="2"/>
      <c r="AA48" s="2"/>
      <c r="AB48" s="2"/>
      <c r="AC48" s="2"/>
      <c r="AD48" s="2"/>
      <c r="AE48" s="2"/>
      <c r="AF48" s="2"/>
      <c r="AG48" s="2"/>
      <c r="AH48" s="2"/>
      <c r="AI48" s="145">
        <v>45292.0</v>
      </c>
      <c r="AJ48" s="146">
        <v>20.0</v>
      </c>
      <c r="AK48" s="146">
        <v>21.0</v>
      </c>
      <c r="AL48" s="146">
        <v>21.0</v>
      </c>
      <c r="AM48" s="147">
        <f t="shared" si="79"/>
        <v>1</v>
      </c>
      <c r="AN48" s="148">
        <f t="shared" si="80"/>
        <v>0</v>
      </c>
      <c r="AO48" s="7"/>
      <c r="AP48" s="2"/>
      <c r="AQ48" s="2"/>
      <c r="AR48" s="2"/>
      <c r="AS48" s="2"/>
      <c r="AT48" s="2"/>
      <c r="AU48" s="2"/>
    </row>
    <row r="49" ht="12.75" customHeight="1">
      <c r="A49" s="2"/>
      <c r="B49" s="255"/>
      <c r="C49" s="255"/>
      <c r="D49" s="255"/>
      <c r="E49" s="255"/>
      <c r="F49" s="255"/>
      <c r="G49" s="255"/>
      <c r="H49" s="255"/>
      <c r="I49" s="255"/>
      <c r="J49" s="255"/>
      <c r="K49" s="255"/>
      <c r="L49" s="255"/>
      <c r="M49" s="255"/>
      <c r="N49" s="255"/>
      <c r="O49" s="255"/>
      <c r="P49" s="255"/>
      <c r="Q49" s="2"/>
      <c r="R49" s="2"/>
      <c r="S49" s="2"/>
      <c r="T49" s="2"/>
      <c r="U49" s="2"/>
      <c r="V49" s="2"/>
      <c r="W49" s="2"/>
      <c r="X49" s="2"/>
      <c r="Y49" s="2"/>
      <c r="Z49" s="2"/>
      <c r="AA49" s="2"/>
      <c r="AB49" s="2"/>
      <c r="AC49" s="2"/>
      <c r="AD49" s="2"/>
      <c r="AE49" s="2"/>
      <c r="AF49" s="2"/>
      <c r="AG49" s="2"/>
      <c r="AH49" s="2"/>
      <c r="AI49" s="145">
        <v>45323.0</v>
      </c>
      <c r="AJ49" s="146">
        <v>15.0</v>
      </c>
      <c r="AK49" s="146">
        <v>15.0</v>
      </c>
      <c r="AL49" s="146">
        <v>20.0</v>
      </c>
      <c r="AM49" s="147">
        <f t="shared" si="79"/>
        <v>5</v>
      </c>
      <c r="AN49" s="148">
        <f t="shared" si="80"/>
        <v>5</v>
      </c>
      <c r="AO49" s="7"/>
      <c r="AP49" s="2"/>
      <c r="AQ49" s="2"/>
      <c r="AR49" s="2"/>
      <c r="AS49" s="2"/>
      <c r="AT49" s="2"/>
      <c r="AU49" s="2"/>
    </row>
    <row r="50" ht="12.75" customHeight="1">
      <c r="A50" s="2"/>
      <c r="B50" s="255"/>
      <c r="C50" s="255"/>
      <c r="D50" s="255"/>
      <c r="E50" s="255"/>
      <c r="F50" s="255"/>
      <c r="G50" s="255"/>
      <c r="H50" s="255"/>
      <c r="I50" s="255"/>
      <c r="J50" s="255"/>
      <c r="K50" s="255"/>
      <c r="L50" s="255"/>
      <c r="M50" s="255"/>
      <c r="N50" s="255"/>
      <c r="O50" s="255"/>
      <c r="P50" s="255"/>
      <c r="Q50" s="2"/>
      <c r="R50" s="2"/>
      <c r="S50" s="2"/>
      <c r="T50" s="2"/>
      <c r="U50" s="2"/>
      <c r="V50" s="2"/>
      <c r="W50" s="2"/>
      <c r="X50" s="2"/>
      <c r="Y50" s="2"/>
      <c r="Z50" s="2"/>
      <c r="AA50" s="2"/>
      <c r="AB50" s="2"/>
      <c r="AC50" s="2"/>
      <c r="AD50" s="2"/>
      <c r="AE50" s="2"/>
      <c r="AF50" s="2"/>
      <c r="AG50" s="2"/>
      <c r="AH50" s="2"/>
      <c r="AI50" s="145">
        <v>45352.0</v>
      </c>
      <c r="AJ50" s="146">
        <v>11.0</v>
      </c>
      <c r="AK50" s="146">
        <v>16.0</v>
      </c>
      <c r="AL50" s="146">
        <v>16.0</v>
      </c>
      <c r="AM50" s="147">
        <f t="shared" si="79"/>
        <v>5</v>
      </c>
      <c r="AN50" s="148">
        <f t="shared" si="80"/>
        <v>0</v>
      </c>
      <c r="AO50" s="7"/>
      <c r="AP50" s="2"/>
      <c r="AQ50" s="2"/>
      <c r="AR50" s="2"/>
      <c r="AS50" s="2"/>
      <c r="AT50" s="2"/>
      <c r="AU50" s="2"/>
    </row>
    <row r="51"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145">
        <v>45383.0</v>
      </c>
      <c r="AJ51" s="146">
        <v>21.0</v>
      </c>
      <c r="AK51" s="146">
        <v>21.0</v>
      </c>
      <c r="AL51" s="146">
        <v>21.0</v>
      </c>
      <c r="AM51" s="147">
        <f t="shared" si="79"/>
        <v>0</v>
      </c>
      <c r="AN51" s="148">
        <f t="shared" si="80"/>
        <v>0</v>
      </c>
      <c r="AO51" s="7"/>
      <c r="AP51" s="2"/>
      <c r="AQ51" s="2"/>
      <c r="AR51" s="2"/>
      <c r="AS51" s="2"/>
      <c r="AT51" s="2"/>
      <c r="AU51" s="2"/>
    </row>
    <row r="52"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170">
        <v>45413.0</v>
      </c>
      <c r="AJ52" s="171">
        <v>15.0</v>
      </c>
      <c r="AK52" s="171">
        <v>14.0</v>
      </c>
      <c r="AL52" s="171">
        <v>18.0</v>
      </c>
      <c r="AM52" s="172">
        <f t="shared" si="79"/>
        <v>3</v>
      </c>
      <c r="AN52" s="173">
        <f t="shared" si="80"/>
        <v>4</v>
      </c>
      <c r="AO52" s="7"/>
      <c r="AP52" s="2"/>
      <c r="AQ52" s="2"/>
      <c r="AR52" s="2"/>
      <c r="AS52" s="2"/>
      <c r="AT52" s="2"/>
      <c r="AU52" s="2"/>
    </row>
    <row r="53"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127" t="s">
        <v>86</v>
      </c>
      <c r="AJ53" s="25"/>
      <c r="AK53" s="25"/>
      <c r="AL53" s="25"/>
      <c r="AM53" s="25"/>
      <c r="AN53" s="26"/>
      <c r="AO53" s="7"/>
      <c r="AP53" s="2"/>
      <c r="AQ53" s="2"/>
      <c r="AR53" s="2"/>
      <c r="AS53" s="2"/>
      <c r="AT53" s="2"/>
      <c r="AU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176">
        <v>45444.0</v>
      </c>
      <c r="AJ54" s="150">
        <v>19.0</v>
      </c>
      <c r="AK54" s="150">
        <v>19.0</v>
      </c>
      <c r="AL54" s="150">
        <v>19.0</v>
      </c>
      <c r="AM54" s="177">
        <f t="shared" ref="AM54:AM55" si="82">AL54-AJ54</f>
        <v>0</v>
      </c>
      <c r="AN54" s="178">
        <f t="shared" ref="AN54:AN55" si="83">AL54-AK54</f>
        <v>0</v>
      </c>
      <c r="AO54" s="7"/>
      <c r="AP54" s="2"/>
      <c r="AQ54" s="2"/>
      <c r="AR54" s="2"/>
      <c r="AS54" s="2"/>
      <c r="AT54" s="2"/>
      <c r="AU54" s="2"/>
    </row>
    <row r="55"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179"/>
      <c r="AJ55" s="180">
        <f t="shared" ref="AJ55:AL55" si="81">SUM(AJ42:AJ54)</f>
        <v>170</v>
      </c>
      <c r="AK55" s="180">
        <f t="shared" si="81"/>
        <v>215</v>
      </c>
      <c r="AL55" s="180">
        <f t="shared" si="81"/>
        <v>196</v>
      </c>
      <c r="AM55" s="181">
        <f t="shared" si="82"/>
        <v>26</v>
      </c>
      <c r="AN55" s="182">
        <f t="shared" si="83"/>
        <v>-19</v>
      </c>
      <c r="AO55" s="7"/>
      <c r="AP55" s="2"/>
      <c r="AQ55" s="2"/>
      <c r="AR55" s="2"/>
      <c r="AS55" s="2"/>
      <c r="AT55" s="2"/>
      <c r="AU55" s="2"/>
    </row>
    <row r="5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7"/>
      <c r="AO56" s="7"/>
      <c r="AP56" s="2"/>
      <c r="AQ56" s="2"/>
      <c r="AR56" s="2"/>
      <c r="AS56" s="2"/>
      <c r="AT56" s="2"/>
      <c r="AU56" s="2"/>
    </row>
    <row r="57"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7"/>
      <c r="AO57" s="7"/>
      <c r="AP57" s="2"/>
      <c r="AQ57" s="2"/>
      <c r="AR57" s="2"/>
      <c r="AS57" s="2"/>
      <c r="AT57" s="2"/>
      <c r="AU57" s="2"/>
    </row>
    <row r="58"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7"/>
      <c r="AO58" s="7"/>
      <c r="AP58" s="2"/>
      <c r="AQ58" s="2"/>
      <c r="AR58" s="2"/>
      <c r="AS58" s="2"/>
      <c r="AT58" s="2"/>
      <c r="AU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7"/>
      <c r="AO59" s="7"/>
      <c r="AP59" s="2"/>
      <c r="AQ59" s="2"/>
      <c r="AR59" s="2"/>
      <c r="AS59" s="2"/>
      <c r="AT59" s="2"/>
      <c r="AU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7"/>
      <c r="AO60" s="7"/>
      <c r="AP60" s="2"/>
      <c r="AQ60" s="2"/>
      <c r="AR60" s="2"/>
      <c r="AS60" s="2"/>
      <c r="AT60" s="2"/>
      <c r="AU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7"/>
      <c r="AO61" s="7"/>
      <c r="AP61" s="2"/>
      <c r="AQ61" s="2"/>
      <c r="AR61" s="2"/>
      <c r="AS61" s="2"/>
      <c r="AT61" s="2"/>
      <c r="AU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7"/>
      <c r="AO62" s="7"/>
      <c r="AP62" s="2"/>
      <c r="AQ62" s="2"/>
      <c r="AR62" s="2"/>
      <c r="AS62" s="2"/>
      <c r="AT62" s="2"/>
      <c r="AU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7"/>
      <c r="AO63" s="7"/>
      <c r="AP63" s="2"/>
      <c r="AQ63" s="2"/>
      <c r="AR63" s="2"/>
      <c r="AS63" s="2"/>
      <c r="AT63" s="2"/>
      <c r="AU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7"/>
      <c r="AO64" s="7"/>
      <c r="AP64" s="2"/>
      <c r="AQ64" s="2"/>
      <c r="AR64" s="2"/>
      <c r="AS64" s="2"/>
      <c r="AT64" s="2"/>
      <c r="AU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7"/>
      <c r="AO65" s="7"/>
      <c r="AP65" s="2"/>
      <c r="AQ65" s="2"/>
      <c r="AR65" s="2"/>
      <c r="AS65" s="2"/>
      <c r="AT65" s="2"/>
      <c r="AU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7"/>
      <c r="AO66" s="7"/>
      <c r="AP66" s="2"/>
      <c r="AQ66" s="2"/>
      <c r="AR66" s="2"/>
      <c r="AS66" s="2"/>
      <c r="AT66" s="2"/>
      <c r="AU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7"/>
      <c r="AO67" s="7"/>
      <c r="AP67" s="2"/>
      <c r="AQ67" s="2"/>
      <c r="AR67" s="2"/>
      <c r="AS67" s="2"/>
      <c r="AT67" s="2"/>
      <c r="AU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7"/>
      <c r="AO68" s="7"/>
      <c r="AP68" s="2"/>
      <c r="AQ68" s="2"/>
      <c r="AR68" s="2"/>
      <c r="AS68" s="2"/>
      <c r="AT68" s="2"/>
      <c r="AU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7"/>
      <c r="AO69" s="7"/>
      <c r="AP69" s="2"/>
      <c r="AQ69" s="2"/>
      <c r="AR69" s="2"/>
      <c r="AS69" s="2"/>
      <c r="AT69" s="2"/>
      <c r="AU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7"/>
      <c r="AO70" s="7"/>
      <c r="AP70" s="2"/>
      <c r="AQ70" s="2"/>
      <c r="AR70" s="2"/>
      <c r="AS70" s="2"/>
      <c r="AT70" s="2"/>
      <c r="AU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7"/>
      <c r="AO71" s="7"/>
      <c r="AP71" s="2"/>
      <c r="AQ71" s="2"/>
      <c r="AR71" s="2"/>
      <c r="AS71" s="2"/>
      <c r="AT71" s="2"/>
      <c r="AU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7"/>
      <c r="AO72" s="7"/>
      <c r="AP72" s="2"/>
      <c r="AQ72" s="2"/>
      <c r="AR72" s="2"/>
      <c r="AS72" s="2"/>
      <c r="AT72" s="2"/>
      <c r="AU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7"/>
      <c r="AO73" s="7"/>
      <c r="AP73" s="2"/>
      <c r="AQ73" s="2"/>
      <c r="AR73" s="2"/>
      <c r="AS73" s="2"/>
      <c r="AT73" s="2"/>
      <c r="AU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7"/>
      <c r="AO74" s="7"/>
      <c r="AP74" s="2"/>
      <c r="AQ74" s="2"/>
      <c r="AR74" s="2"/>
      <c r="AS74" s="2"/>
      <c r="AT74" s="2"/>
      <c r="AU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7"/>
      <c r="AO75" s="7"/>
      <c r="AP75" s="2"/>
      <c r="AQ75" s="2"/>
      <c r="AR75" s="2"/>
      <c r="AS75" s="2"/>
      <c r="AT75" s="2"/>
      <c r="AU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7"/>
      <c r="AO76" s="7"/>
      <c r="AP76" s="2"/>
      <c r="AQ76" s="2"/>
      <c r="AR76" s="2"/>
      <c r="AS76" s="2"/>
      <c r="AT76" s="2"/>
      <c r="AU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7"/>
      <c r="AO77" s="7"/>
      <c r="AP77" s="2"/>
      <c r="AQ77" s="2"/>
      <c r="AR77" s="2"/>
      <c r="AS77" s="2"/>
      <c r="AT77" s="2"/>
      <c r="AU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7"/>
      <c r="AO78" s="7"/>
      <c r="AP78" s="2"/>
      <c r="AQ78" s="2"/>
      <c r="AR78" s="2"/>
      <c r="AS78" s="2"/>
      <c r="AT78" s="2"/>
      <c r="AU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7"/>
      <c r="AO79" s="7"/>
      <c r="AP79" s="2"/>
      <c r="AQ79" s="2"/>
      <c r="AR79" s="2"/>
      <c r="AS79" s="2"/>
      <c r="AT79" s="2"/>
      <c r="AU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7"/>
      <c r="AO80" s="7"/>
      <c r="AP80" s="2"/>
      <c r="AQ80" s="2"/>
      <c r="AR80" s="2"/>
      <c r="AS80" s="2"/>
      <c r="AT80" s="2"/>
      <c r="AU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7"/>
      <c r="AO81" s="7"/>
      <c r="AP81" s="2"/>
      <c r="AQ81" s="2"/>
      <c r="AR81" s="2"/>
      <c r="AS81" s="2"/>
      <c r="AT81" s="2"/>
      <c r="AU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7"/>
      <c r="AO82" s="7"/>
      <c r="AP82" s="2"/>
      <c r="AQ82" s="2"/>
      <c r="AR82" s="2"/>
      <c r="AS82" s="2"/>
      <c r="AT82" s="2"/>
      <c r="AU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7"/>
      <c r="AO83" s="7"/>
      <c r="AP83" s="2"/>
      <c r="AQ83" s="2"/>
      <c r="AR83" s="2"/>
      <c r="AS83" s="2"/>
      <c r="AT83" s="2"/>
      <c r="AU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7"/>
      <c r="AO84" s="7"/>
      <c r="AP84" s="2"/>
      <c r="AQ84" s="2"/>
      <c r="AR84" s="2"/>
      <c r="AS84" s="2"/>
      <c r="AT84" s="2"/>
      <c r="AU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7"/>
      <c r="AO85" s="7"/>
      <c r="AP85" s="2"/>
      <c r="AQ85" s="2"/>
      <c r="AR85" s="2"/>
      <c r="AS85" s="2"/>
      <c r="AT85" s="2"/>
      <c r="AU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7"/>
      <c r="AO86" s="7"/>
      <c r="AP86" s="2"/>
      <c r="AQ86" s="2"/>
      <c r="AR86" s="2"/>
      <c r="AS86" s="2"/>
      <c r="AT86" s="2"/>
      <c r="AU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7"/>
      <c r="AO87" s="7"/>
      <c r="AP87" s="2"/>
      <c r="AQ87" s="2"/>
      <c r="AR87" s="2"/>
      <c r="AS87" s="2"/>
      <c r="AT87" s="2"/>
      <c r="AU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7"/>
      <c r="AO88" s="7"/>
      <c r="AP88" s="2"/>
      <c r="AQ88" s="2"/>
      <c r="AR88" s="2"/>
      <c r="AS88" s="2"/>
      <c r="AT88" s="2"/>
      <c r="AU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7"/>
      <c r="AO89" s="7"/>
      <c r="AP89" s="2"/>
      <c r="AQ89" s="2"/>
      <c r="AR89" s="2"/>
      <c r="AS89" s="2"/>
      <c r="AT89" s="2"/>
      <c r="AU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7"/>
      <c r="AO90" s="7"/>
      <c r="AP90" s="2"/>
      <c r="AQ90" s="2"/>
      <c r="AR90" s="2"/>
      <c r="AS90" s="2"/>
      <c r="AT90" s="2"/>
      <c r="AU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7"/>
      <c r="AO91" s="7"/>
      <c r="AP91" s="2"/>
      <c r="AQ91" s="2"/>
      <c r="AR91" s="2"/>
      <c r="AS91" s="2"/>
      <c r="AT91" s="2"/>
      <c r="AU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7"/>
      <c r="AO92" s="7"/>
      <c r="AP92" s="2"/>
      <c r="AQ92" s="2"/>
      <c r="AR92" s="2"/>
      <c r="AS92" s="2"/>
      <c r="AT92" s="2"/>
      <c r="AU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7"/>
      <c r="AO93" s="7"/>
      <c r="AP93" s="2"/>
      <c r="AQ93" s="2"/>
      <c r="AR93" s="2"/>
      <c r="AS93" s="2"/>
      <c r="AT93" s="2"/>
      <c r="AU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7"/>
      <c r="AO94" s="7"/>
      <c r="AP94" s="2"/>
      <c r="AQ94" s="2"/>
      <c r="AR94" s="2"/>
      <c r="AS94" s="2"/>
      <c r="AT94" s="2"/>
      <c r="AU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7"/>
      <c r="AO95" s="7"/>
      <c r="AP95" s="2"/>
      <c r="AQ95" s="2"/>
      <c r="AR95" s="2"/>
      <c r="AS95" s="2"/>
      <c r="AT95" s="2"/>
      <c r="AU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7"/>
      <c r="AO96" s="7"/>
      <c r="AP96" s="2"/>
      <c r="AQ96" s="2"/>
      <c r="AR96" s="2"/>
      <c r="AS96" s="2"/>
      <c r="AT96" s="2"/>
      <c r="AU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7"/>
      <c r="AO97" s="7"/>
      <c r="AP97" s="2"/>
      <c r="AQ97" s="2"/>
      <c r="AR97" s="2"/>
      <c r="AS97" s="2"/>
      <c r="AT97" s="2"/>
      <c r="AU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7"/>
      <c r="AO98" s="7"/>
      <c r="AP98" s="2"/>
      <c r="AQ98" s="2"/>
      <c r="AR98" s="2"/>
      <c r="AS98" s="2"/>
      <c r="AT98" s="2"/>
      <c r="AU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7"/>
      <c r="AO99" s="7"/>
      <c r="AP99" s="2"/>
      <c r="AQ99" s="2"/>
      <c r="AR99" s="2"/>
      <c r="AS99" s="2"/>
      <c r="AT99" s="2"/>
      <c r="AU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7"/>
      <c r="AO100" s="7"/>
      <c r="AP100" s="2"/>
      <c r="AQ100" s="2"/>
      <c r="AR100" s="2"/>
      <c r="AS100" s="2"/>
      <c r="AT100" s="2"/>
      <c r="AU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7"/>
      <c r="AO101" s="7"/>
      <c r="AP101" s="2"/>
      <c r="AQ101" s="2"/>
      <c r="AR101" s="2"/>
      <c r="AS101" s="2"/>
      <c r="AT101" s="2"/>
      <c r="AU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7"/>
      <c r="AO102" s="7"/>
      <c r="AP102" s="2"/>
      <c r="AQ102" s="2"/>
      <c r="AR102" s="2"/>
      <c r="AS102" s="2"/>
      <c r="AT102" s="2"/>
      <c r="AU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7"/>
      <c r="AO103" s="7"/>
      <c r="AP103" s="2"/>
      <c r="AQ103" s="2"/>
      <c r="AR103" s="2"/>
      <c r="AS103" s="2"/>
      <c r="AT103" s="2"/>
      <c r="AU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7"/>
      <c r="AO104" s="7"/>
      <c r="AP104" s="2"/>
      <c r="AQ104" s="2"/>
      <c r="AR104" s="2"/>
      <c r="AS104" s="2"/>
      <c r="AT104" s="2"/>
      <c r="AU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7"/>
      <c r="AO105" s="7"/>
      <c r="AP105" s="2"/>
      <c r="AQ105" s="2"/>
      <c r="AR105" s="2"/>
      <c r="AS105" s="2"/>
      <c r="AT105" s="2"/>
      <c r="AU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7"/>
      <c r="AO106" s="7"/>
      <c r="AP106" s="2"/>
      <c r="AQ106" s="2"/>
      <c r="AR106" s="2"/>
      <c r="AS106" s="2"/>
      <c r="AT106" s="2"/>
      <c r="AU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7"/>
      <c r="AO107" s="7"/>
      <c r="AP107" s="2"/>
      <c r="AQ107" s="2"/>
      <c r="AR107" s="2"/>
      <c r="AS107" s="2"/>
      <c r="AT107" s="2"/>
      <c r="AU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7"/>
      <c r="AO108" s="7"/>
      <c r="AP108" s="2"/>
      <c r="AQ108" s="2"/>
      <c r="AR108" s="2"/>
      <c r="AS108" s="2"/>
      <c r="AT108" s="2"/>
      <c r="AU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7"/>
      <c r="AO109" s="7"/>
      <c r="AP109" s="2"/>
      <c r="AQ109" s="2"/>
      <c r="AR109" s="2"/>
      <c r="AS109" s="2"/>
      <c r="AT109" s="2"/>
      <c r="AU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7"/>
      <c r="AO110" s="7"/>
      <c r="AP110" s="2"/>
      <c r="AQ110" s="2"/>
      <c r="AR110" s="2"/>
      <c r="AS110" s="2"/>
      <c r="AT110" s="2"/>
      <c r="AU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7"/>
      <c r="AO111" s="7"/>
      <c r="AP111" s="2"/>
      <c r="AQ111" s="2"/>
      <c r="AR111" s="2"/>
      <c r="AS111" s="2"/>
      <c r="AT111" s="2"/>
      <c r="AU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7"/>
      <c r="AO112" s="7"/>
      <c r="AP112" s="2"/>
      <c r="AQ112" s="2"/>
      <c r="AR112" s="2"/>
      <c r="AS112" s="2"/>
      <c r="AT112" s="2"/>
      <c r="AU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7"/>
      <c r="AO113" s="7"/>
      <c r="AP113" s="2"/>
      <c r="AQ113" s="2"/>
      <c r="AR113" s="2"/>
      <c r="AS113" s="2"/>
      <c r="AT113" s="2"/>
      <c r="AU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7"/>
      <c r="AO114" s="7"/>
      <c r="AP114" s="2"/>
      <c r="AQ114" s="2"/>
      <c r="AR114" s="2"/>
      <c r="AS114" s="2"/>
      <c r="AT114" s="2"/>
      <c r="AU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7"/>
      <c r="AO115" s="7"/>
      <c r="AP115" s="2"/>
      <c r="AQ115" s="2"/>
      <c r="AR115" s="2"/>
      <c r="AS115" s="2"/>
      <c r="AT115" s="2"/>
      <c r="AU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7"/>
      <c r="AO116" s="7"/>
      <c r="AP116" s="2"/>
      <c r="AQ116" s="2"/>
      <c r="AR116" s="2"/>
      <c r="AS116" s="2"/>
      <c r="AT116" s="2"/>
      <c r="AU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7"/>
      <c r="AO117" s="7"/>
      <c r="AP117" s="2"/>
      <c r="AQ117" s="2"/>
      <c r="AR117" s="2"/>
      <c r="AS117" s="2"/>
      <c r="AT117" s="2"/>
      <c r="AU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7"/>
      <c r="AO118" s="7"/>
      <c r="AP118" s="2"/>
      <c r="AQ118" s="2"/>
      <c r="AR118" s="2"/>
      <c r="AS118" s="2"/>
      <c r="AT118" s="2"/>
      <c r="AU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7"/>
      <c r="AO119" s="7"/>
      <c r="AP119" s="2"/>
      <c r="AQ119" s="2"/>
      <c r="AR119" s="2"/>
      <c r="AS119" s="2"/>
      <c r="AT119" s="2"/>
      <c r="AU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7"/>
      <c r="AO120" s="7"/>
      <c r="AP120" s="2"/>
      <c r="AQ120" s="2"/>
      <c r="AR120" s="2"/>
      <c r="AS120" s="2"/>
      <c r="AT120" s="2"/>
      <c r="AU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7"/>
      <c r="AO121" s="7"/>
      <c r="AP121" s="2"/>
      <c r="AQ121" s="2"/>
      <c r="AR121" s="2"/>
      <c r="AS121" s="2"/>
      <c r="AT121" s="2"/>
      <c r="AU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7"/>
      <c r="AO122" s="7"/>
      <c r="AP122" s="2"/>
      <c r="AQ122" s="2"/>
      <c r="AR122" s="2"/>
      <c r="AS122" s="2"/>
      <c r="AT122" s="2"/>
      <c r="AU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7"/>
      <c r="AO123" s="7"/>
      <c r="AP123" s="2"/>
      <c r="AQ123" s="2"/>
      <c r="AR123" s="2"/>
      <c r="AS123" s="2"/>
      <c r="AT123" s="2"/>
      <c r="AU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7"/>
      <c r="AO124" s="7"/>
      <c r="AP124" s="2"/>
      <c r="AQ124" s="2"/>
      <c r="AR124" s="2"/>
      <c r="AS124" s="2"/>
      <c r="AT124" s="2"/>
      <c r="AU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7"/>
      <c r="AO125" s="7"/>
      <c r="AP125" s="2"/>
      <c r="AQ125" s="2"/>
      <c r="AR125" s="2"/>
      <c r="AS125" s="2"/>
      <c r="AT125" s="2"/>
      <c r="AU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7"/>
      <c r="AO126" s="7"/>
      <c r="AP126" s="2"/>
      <c r="AQ126" s="2"/>
      <c r="AR126" s="2"/>
      <c r="AS126" s="2"/>
      <c r="AT126" s="2"/>
      <c r="AU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7"/>
      <c r="AO127" s="7"/>
      <c r="AP127" s="2"/>
      <c r="AQ127" s="2"/>
      <c r="AR127" s="2"/>
      <c r="AS127" s="2"/>
      <c r="AT127" s="2"/>
      <c r="AU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7"/>
      <c r="AO128" s="7"/>
      <c r="AP128" s="2"/>
      <c r="AQ128" s="2"/>
      <c r="AR128" s="2"/>
      <c r="AS128" s="2"/>
      <c r="AT128" s="2"/>
      <c r="AU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7"/>
      <c r="AO129" s="7"/>
      <c r="AP129" s="2"/>
      <c r="AQ129" s="2"/>
      <c r="AR129" s="2"/>
      <c r="AS129" s="2"/>
      <c r="AT129" s="2"/>
      <c r="AU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7"/>
      <c r="AO130" s="7"/>
      <c r="AP130" s="2"/>
      <c r="AQ130" s="2"/>
      <c r="AR130" s="2"/>
      <c r="AS130" s="2"/>
      <c r="AT130" s="2"/>
      <c r="AU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7"/>
      <c r="AO131" s="7"/>
      <c r="AP131" s="2"/>
      <c r="AQ131" s="2"/>
      <c r="AR131" s="2"/>
      <c r="AS131" s="2"/>
      <c r="AT131" s="2"/>
      <c r="AU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7"/>
      <c r="AO132" s="7"/>
      <c r="AP132" s="2"/>
      <c r="AQ132" s="2"/>
      <c r="AR132" s="2"/>
      <c r="AS132" s="2"/>
      <c r="AT132" s="2"/>
      <c r="AU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7"/>
      <c r="AO133" s="7"/>
      <c r="AP133" s="2"/>
      <c r="AQ133" s="2"/>
      <c r="AR133" s="2"/>
      <c r="AS133" s="2"/>
      <c r="AT133" s="2"/>
      <c r="AU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7"/>
      <c r="AO134" s="7"/>
      <c r="AP134" s="2"/>
      <c r="AQ134" s="2"/>
      <c r="AR134" s="2"/>
      <c r="AS134" s="2"/>
      <c r="AT134" s="2"/>
      <c r="AU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7"/>
      <c r="AO135" s="7"/>
      <c r="AP135" s="2"/>
      <c r="AQ135" s="2"/>
      <c r="AR135" s="2"/>
      <c r="AS135" s="2"/>
      <c r="AT135" s="2"/>
      <c r="AU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7"/>
      <c r="AO136" s="7"/>
      <c r="AP136" s="2"/>
      <c r="AQ136" s="2"/>
      <c r="AR136" s="2"/>
      <c r="AS136" s="2"/>
      <c r="AT136" s="2"/>
      <c r="AU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7"/>
      <c r="AO137" s="7"/>
      <c r="AP137" s="2"/>
      <c r="AQ137" s="2"/>
      <c r="AR137" s="2"/>
      <c r="AS137" s="2"/>
      <c r="AT137" s="2"/>
      <c r="AU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7"/>
      <c r="AO138" s="7"/>
      <c r="AP138" s="2"/>
      <c r="AQ138" s="2"/>
      <c r="AR138" s="2"/>
      <c r="AS138" s="2"/>
      <c r="AT138" s="2"/>
      <c r="AU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7"/>
      <c r="AO139" s="7"/>
      <c r="AP139" s="2"/>
      <c r="AQ139" s="2"/>
      <c r="AR139" s="2"/>
      <c r="AS139" s="2"/>
      <c r="AT139" s="2"/>
      <c r="AU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7"/>
      <c r="AO140" s="7"/>
      <c r="AP140" s="2"/>
      <c r="AQ140" s="2"/>
      <c r="AR140" s="2"/>
      <c r="AS140" s="2"/>
      <c r="AT140" s="2"/>
      <c r="AU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7"/>
      <c r="AO141" s="7"/>
      <c r="AP141" s="2"/>
      <c r="AQ141" s="2"/>
      <c r="AR141" s="2"/>
      <c r="AS141" s="2"/>
      <c r="AT141" s="2"/>
      <c r="AU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7"/>
      <c r="AO142" s="7"/>
      <c r="AP142" s="2"/>
      <c r="AQ142" s="2"/>
      <c r="AR142" s="2"/>
      <c r="AS142" s="2"/>
      <c r="AT142" s="2"/>
      <c r="AU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7"/>
      <c r="AO143" s="7"/>
      <c r="AP143" s="2"/>
      <c r="AQ143" s="2"/>
      <c r="AR143" s="2"/>
      <c r="AS143" s="2"/>
      <c r="AT143" s="2"/>
      <c r="AU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7"/>
      <c r="AO144" s="7"/>
      <c r="AP144" s="2"/>
      <c r="AQ144" s="2"/>
      <c r="AR144" s="2"/>
      <c r="AS144" s="2"/>
      <c r="AT144" s="2"/>
      <c r="AU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7"/>
      <c r="AO145" s="7"/>
      <c r="AP145" s="2"/>
      <c r="AQ145" s="2"/>
      <c r="AR145" s="2"/>
      <c r="AS145" s="2"/>
      <c r="AT145" s="2"/>
      <c r="AU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7"/>
      <c r="AO146" s="7"/>
      <c r="AP146" s="2"/>
      <c r="AQ146" s="2"/>
      <c r="AR146" s="2"/>
      <c r="AS146" s="2"/>
      <c r="AT146" s="2"/>
      <c r="AU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7"/>
      <c r="AO147" s="7"/>
      <c r="AP147" s="2"/>
      <c r="AQ147" s="2"/>
      <c r="AR147" s="2"/>
      <c r="AS147" s="2"/>
      <c r="AT147" s="2"/>
      <c r="AU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7"/>
      <c r="AO148" s="7"/>
      <c r="AP148" s="2"/>
      <c r="AQ148" s="2"/>
      <c r="AR148" s="2"/>
      <c r="AS148" s="2"/>
      <c r="AT148" s="2"/>
      <c r="AU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7"/>
      <c r="AO149" s="7"/>
      <c r="AP149" s="2"/>
      <c r="AQ149" s="2"/>
      <c r="AR149" s="2"/>
      <c r="AS149" s="2"/>
      <c r="AT149" s="2"/>
      <c r="AU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7"/>
      <c r="AO150" s="7"/>
      <c r="AP150" s="2"/>
      <c r="AQ150" s="2"/>
      <c r="AR150" s="2"/>
      <c r="AS150" s="2"/>
      <c r="AT150" s="2"/>
      <c r="AU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7"/>
      <c r="AO151" s="7"/>
      <c r="AP151" s="2"/>
      <c r="AQ151" s="2"/>
      <c r="AR151" s="2"/>
      <c r="AS151" s="2"/>
      <c r="AT151" s="2"/>
      <c r="AU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7"/>
      <c r="AO152" s="7"/>
      <c r="AP152" s="2"/>
      <c r="AQ152" s="2"/>
      <c r="AR152" s="2"/>
      <c r="AS152" s="2"/>
      <c r="AT152" s="2"/>
      <c r="AU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7"/>
      <c r="AO153" s="7"/>
      <c r="AP153" s="2"/>
      <c r="AQ153" s="2"/>
      <c r="AR153" s="2"/>
      <c r="AS153" s="2"/>
      <c r="AT153" s="2"/>
      <c r="AU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7"/>
      <c r="AO154" s="7"/>
      <c r="AP154" s="2"/>
      <c r="AQ154" s="2"/>
      <c r="AR154" s="2"/>
      <c r="AS154" s="2"/>
      <c r="AT154" s="2"/>
      <c r="AU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7"/>
      <c r="AO155" s="7"/>
      <c r="AP155" s="2"/>
      <c r="AQ155" s="2"/>
      <c r="AR155" s="2"/>
      <c r="AS155" s="2"/>
      <c r="AT155" s="2"/>
      <c r="AU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7"/>
      <c r="AO156" s="7"/>
      <c r="AP156" s="2"/>
      <c r="AQ156" s="2"/>
      <c r="AR156" s="2"/>
      <c r="AS156" s="2"/>
      <c r="AT156" s="2"/>
      <c r="AU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7"/>
      <c r="AO157" s="7"/>
      <c r="AP157" s="2"/>
      <c r="AQ157" s="2"/>
      <c r="AR157" s="2"/>
      <c r="AS157" s="2"/>
      <c r="AT157" s="2"/>
      <c r="AU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7"/>
      <c r="AO158" s="7"/>
      <c r="AP158" s="2"/>
      <c r="AQ158" s="2"/>
      <c r="AR158" s="2"/>
      <c r="AS158" s="2"/>
      <c r="AT158" s="2"/>
      <c r="AU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7"/>
      <c r="AO159" s="7"/>
      <c r="AP159" s="2"/>
      <c r="AQ159" s="2"/>
      <c r="AR159" s="2"/>
      <c r="AS159" s="2"/>
      <c r="AT159" s="2"/>
      <c r="AU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7"/>
      <c r="AO160" s="7"/>
      <c r="AP160" s="2"/>
      <c r="AQ160" s="2"/>
      <c r="AR160" s="2"/>
      <c r="AS160" s="2"/>
      <c r="AT160" s="2"/>
      <c r="AU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7"/>
      <c r="AO161" s="7"/>
      <c r="AP161" s="2"/>
      <c r="AQ161" s="2"/>
      <c r="AR161" s="2"/>
      <c r="AS161" s="2"/>
      <c r="AT161" s="2"/>
      <c r="AU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7"/>
      <c r="AO162" s="7"/>
      <c r="AP162" s="2"/>
      <c r="AQ162" s="2"/>
      <c r="AR162" s="2"/>
      <c r="AS162" s="2"/>
      <c r="AT162" s="2"/>
      <c r="AU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7"/>
      <c r="AO163" s="7"/>
      <c r="AP163" s="2"/>
      <c r="AQ163" s="2"/>
      <c r="AR163" s="2"/>
      <c r="AS163" s="2"/>
      <c r="AT163" s="2"/>
      <c r="AU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7"/>
      <c r="AO164" s="7"/>
      <c r="AP164" s="2"/>
      <c r="AQ164" s="2"/>
      <c r="AR164" s="2"/>
      <c r="AS164" s="2"/>
      <c r="AT164" s="2"/>
      <c r="AU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7"/>
      <c r="AO165" s="7"/>
      <c r="AP165" s="2"/>
      <c r="AQ165" s="2"/>
      <c r="AR165" s="2"/>
      <c r="AS165" s="2"/>
      <c r="AT165" s="2"/>
      <c r="AU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7"/>
      <c r="AO166" s="7"/>
      <c r="AP166" s="2"/>
      <c r="AQ166" s="2"/>
      <c r="AR166" s="2"/>
      <c r="AS166" s="2"/>
      <c r="AT166" s="2"/>
      <c r="AU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7"/>
      <c r="AO167" s="7"/>
      <c r="AP167" s="2"/>
      <c r="AQ167" s="2"/>
      <c r="AR167" s="2"/>
      <c r="AS167" s="2"/>
      <c r="AT167" s="2"/>
      <c r="AU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7"/>
      <c r="AO168" s="7"/>
      <c r="AP168" s="2"/>
      <c r="AQ168" s="2"/>
      <c r="AR168" s="2"/>
      <c r="AS168" s="2"/>
      <c r="AT168" s="2"/>
      <c r="AU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7"/>
      <c r="AO169" s="7"/>
      <c r="AP169" s="2"/>
      <c r="AQ169" s="2"/>
      <c r="AR169" s="2"/>
      <c r="AS169" s="2"/>
      <c r="AT169" s="2"/>
      <c r="AU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7"/>
      <c r="AO170" s="7"/>
      <c r="AP170" s="2"/>
      <c r="AQ170" s="2"/>
      <c r="AR170" s="2"/>
      <c r="AS170" s="2"/>
      <c r="AT170" s="2"/>
      <c r="AU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7"/>
      <c r="AO171" s="7"/>
      <c r="AP171" s="2"/>
      <c r="AQ171" s="2"/>
      <c r="AR171" s="2"/>
      <c r="AS171" s="2"/>
      <c r="AT171" s="2"/>
      <c r="AU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7"/>
      <c r="AO172" s="7"/>
      <c r="AP172" s="2"/>
      <c r="AQ172" s="2"/>
      <c r="AR172" s="2"/>
      <c r="AS172" s="2"/>
      <c r="AT172" s="2"/>
      <c r="AU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7"/>
      <c r="AO173" s="7"/>
      <c r="AP173" s="2"/>
      <c r="AQ173" s="2"/>
      <c r="AR173" s="2"/>
      <c r="AS173" s="2"/>
      <c r="AT173" s="2"/>
      <c r="AU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7"/>
      <c r="AO174" s="7"/>
      <c r="AP174" s="2"/>
      <c r="AQ174" s="2"/>
      <c r="AR174" s="2"/>
      <c r="AS174" s="2"/>
      <c r="AT174" s="2"/>
      <c r="AU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7"/>
      <c r="AO175" s="7"/>
      <c r="AP175" s="2"/>
      <c r="AQ175" s="2"/>
      <c r="AR175" s="2"/>
      <c r="AS175" s="2"/>
      <c r="AT175" s="2"/>
      <c r="AU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7"/>
      <c r="AO176" s="7"/>
      <c r="AP176" s="2"/>
      <c r="AQ176" s="2"/>
      <c r="AR176" s="2"/>
      <c r="AS176" s="2"/>
      <c r="AT176" s="2"/>
      <c r="AU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7"/>
      <c r="AO177" s="7"/>
      <c r="AP177" s="2"/>
      <c r="AQ177" s="2"/>
      <c r="AR177" s="2"/>
      <c r="AS177" s="2"/>
      <c r="AT177" s="2"/>
      <c r="AU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7"/>
      <c r="AO178" s="7"/>
      <c r="AP178" s="2"/>
      <c r="AQ178" s="2"/>
      <c r="AR178" s="2"/>
      <c r="AS178" s="2"/>
      <c r="AT178" s="2"/>
      <c r="AU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7"/>
      <c r="AO179" s="7"/>
      <c r="AP179" s="2"/>
      <c r="AQ179" s="2"/>
      <c r="AR179" s="2"/>
      <c r="AS179" s="2"/>
      <c r="AT179" s="2"/>
      <c r="AU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7"/>
      <c r="AO180" s="7"/>
      <c r="AP180" s="2"/>
      <c r="AQ180" s="2"/>
      <c r="AR180" s="2"/>
      <c r="AS180" s="2"/>
      <c r="AT180" s="2"/>
      <c r="AU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7"/>
      <c r="AO181" s="7"/>
      <c r="AP181" s="2"/>
      <c r="AQ181" s="2"/>
      <c r="AR181" s="2"/>
      <c r="AS181" s="2"/>
      <c r="AT181" s="2"/>
      <c r="AU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7"/>
      <c r="AO182" s="7"/>
      <c r="AP182" s="2"/>
      <c r="AQ182" s="2"/>
      <c r="AR182" s="2"/>
      <c r="AS182" s="2"/>
      <c r="AT182" s="2"/>
      <c r="AU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7"/>
      <c r="AO183" s="7"/>
      <c r="AP183" s="2"/>
      <c r="AQ183" s="2"/>
      <c r="AR183" s="2"/>
      <c r="AS183" s="2"/>
      <c r="AT183" s="2"/>
      <c r="AU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7"/>
      <c r="AO184" s="7"/>
      <c r="AP184" s="2"/>
      <c r="AQ184" s="2"/>
      <c r="AR184" s="2"/>
      <c r="AS184" s="2"/>
      <c r="AT184" s="2"/>
      <c r="AU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7"/>
      <c r="AO185" s="7"/>
      <c r="AP185" s="2"/>
      <c r="AQ185" s="2"/>
      <c r="AR185" s="2"/>
      <c r="AS185" s="2"/>
      <c r="AT185" s="2"/>
      <c r="AU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7"/>
      <c r="AO186" s="7"/>
      <c r="AP186" s="2"/>
      <c r="AQ186" s="2"/>
      <c r="AR186" s="2"/>
      <c r="AS186" s="2"/>
      <c r="AT186" s="2"/>
      <c r="AU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7"/>
      <c r="AO187" s="7"/>
      <c r="AP187" s="2"/>
      <c r="AQ187" s="2"/>
      <c r="AR187" s="2"/>
      <c r="AS187" s="2"/>
      <c r="AT187" s="2"/>
      <c r="AU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7"/>
      <c r="AO188" s="7"/>
      <c r="AP188" s="2"/>
      <c r="AQ188" s="2"/>
      <c r="AR188" s="2"/>
      <c r="AS188" s="2"/>
      <c r="AT188" s="2"/>
      <c r="AU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7"/>
      <c r="AO189" s="7"/>
      <c r="AP189" s="2"/>
      <c r="AQ189" s="2"/>
      <c r="AR189" s="2"/>
      <c r="AS189" s="2"/>
      <c r="AT189" s="2"/>
      <c r="AU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7"/>
      <c r="AO190" s="7"/>
      <c r="AP190" s="2"/>
      <c r="AQ190" s="2"/>
      <c r="AR190" s="2"/>
      <c r="AS190" s="2"/>
      <c r="AT190" s="2"/>
      <c r="AU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7"/>
      <c r="AO191" s="7"/>
      <c r="AP191" s="2"/>
      <c r="AQ191" s="2"/>
      <c r="AR191" s="2"/>
      <c r="AS191" s="2"/>
      <c r="AT191" s="2"/>
      <c r="AU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7"/>
      <c r="AO192" s="7"/>
      <c r="AP192" s="2"/>
      <c r="AQ192" s="2"/>
      <c r="AR192" s="2"/>
      <c r="AS192" s="2"/>
      <c r="AT192" s="2"/>
      <c r="AU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7"/>
      <c r="AO193" s="7"/>
      <c r="AP193" s="2"/>
      <c r="AQ193" s="2"/>
      <c r="AR193" s="2"/>
      <c r="AS193" s="2"/>
      <c r="AT193" s="2"/>
      <c r="AU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7"/>
      <c r="AO194" s="7"/>
      <c r="AP194" s="2"/>
      <c r="AQ194" s="2"/>
      <c r="AR194" s="2"/>
      <c r="AS194" s="2"/>
      <c r="AT194" s="2"/>
      <c r="AU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7"/>
      <c r="AO195" s="7"/>
      <c r="AP195" s="2"/>
      <c r="AQ195" s="2"/>
      <c r="AR195" s="2"/>
      <c r="AS195" s="2"/>
      <c r="AT195" s="2"/>
      <c r="AU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7"/>
      <c r="AO196" s="7"/>
      <c r="AP196" s="2"/>
      <c r="AQ196" s="2"/>
      <c r="AR196" s="2"/>
      <c r="AS196" s="2"/>
      <c r="AT196" s="2"/>
      <c r="AU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7"/>
      <c r="AO197" s="7"/>
      <c r="AP197" s="2"/>
      <c r="AQ197" s="2"/>
      <c r="AR197" s="2"/>
      <c r="AS197" s="2"/>
      <c r="AT197" s="2"/>
      <c r="AU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7"/>
      <c r="AO198" s="7"/>
      <c r="AP198" s="2"/>
      <c r="AQ198" s="2"/>
      <c r="AR198" s="2"/>
      <c r="AS198" s="2"/>
      <c r="AT198" s="2"/>
      <c r="AU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7"/>
      <c r="AO199" s="7"/>
      <c r="AP199" s="2"/>
      <c r="AQ199" s="2"/>
      <c r="AR199" s="2"/>
      <c r="AS199" s="2"/>
      <c r="AT199" s="2"/>
      <c r="AU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7"/>
      <c r="AO200" s="7"/>
      <c r="AP200" s="2"/>
      <c r="AQ200" s="2"/>
      <c r="AR200" s="2"/>
      <c r="AS200" s="2"/>
      <c r="AT200" s="2"/>
      <c r="AU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7"/>
      <c r="AO201" s="7"/>
      <c r="AP201" s="2"/>
      <c r="AQ201" s="2"/>
      <c r="AR201" s="2"/>
      <c r="AS201" s="2"/>
      <c r="AT201" s="2"/>
      <c r="AU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7"/>
      <c r="AO202" s="7"/>
      <c r="AP202" s="2"/>
      <c r="AQ202" s="2"/>
      <c r="AR202" s="2"/>
      <c r="AS202" s="2"/>
      <c r="AT202" s="2"/>
      <c r="AU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7"/>
      <c r="AO203" s="7"/>
      <c r="AP203" s="2"/>
      <c r="AQ203" s="2"/>
      <c r="AR203" s="2"/>
      <c r="AS203" s="2"/>
      <c r="AT203" s="2"/>
      <c r="AU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7"/>
      <c r="AO204" s="7"/>
      <c r="AP204" s="2"/>
      <c r="AQ204" s="2"/>
      <c r="AR204" s="2"/>
      <c r="AS204" s="2"/>
      <c r="AT204" s="2"/>
      <c r="AU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7"/>
      <c r="AO205" s="7"/>
      <c r="AP205" s="2"/>
      <c r="AQ205" s="2"/>
      <c r="AR205" s="2"/>
      <c r="AS205" s="2"/>
      <c r="AT205" s="2"/>
      <c r="AU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7"/>
      <c r="AO206" s="7"/>
      <c r="AP206" s="2"/>
      <c r="AQ206" s="2"/>
      <c r="AR206" s="2"/>
      <c r="AS206" s="2"/>
      <c r="AT206" s="2"/>
      <c r="AU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7"/>
      <c r="AO207" s="7"/>
      <c r="AP207" s="2"/>
      <c r="AQ207" s="2"/>
      <c r="AR207" s="2"/>
      <c r="AS207" s="2"/>
      <c r="AT207" s="2"/>
      <c r="AU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7"/>
      <c r="AO208" s="7"/>
      <c r="AP208" s="2"/>
      <c r="AQ208" s="2"/>
      <c r="AR208" s="2"/>
      <c r="AS208" s="2"/>
      <c r="AT208" s="2"/>
      <c r="AU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7"/>
      <c r="AO209" s="7"/>
      <c r="AP209" s="2"/>
      <c r="AQ209" s="2"/>
      <c r="AR209" s="2"/>
      <c r="AS209" s="2"/>
      <c r="AT209" s="2"/>
      <c r="AU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7"/>
      <c r="AO210" s="7"/>
      <c r="AP210" s="2"/>
      <c r="AQ210" s="2"/>
      <c r="AR210" s="2"/>
      <c r="AS210" s="2"/>
      <c r="AT210" s="2"/>
      <c r="AU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7"/>
      <c r="AO211" s="7"/>
      <c r="AP211" s="2"/>
      <c r="AQ211" s="2"/>
      <c r="AR211" s="2"/>
      <c r="AS211" s="2"/>
      <c r="AT211" s="2"/>
      <c r="AU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7"/>
      <c r="AO212" s="7"/>
      <c r="AP212" s="2"/>
      <c r="AQ212" s="2"/>
      <c r="AR212" s="2"/>
      <c r="AS212" s="2"/>
      <c r="AT212" s="2"/>
      <c r="AU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7"/>
      <c r="AO213" s="7"/>
      <c r="AP213" s="2"/>
      <c r="AQ213" s="2"/>
      <c r="AR213" s="2"/>
      <c r="AS213" s="2"/>
      <c r="AT213" s="2"/>
      <c r="AU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7"/>
      <c r="AO214" s="7"/>
      <c r="AP214" s="2"/>
      <c r="AQ214" s="2"/>
      <c r="AR214" s="2"/>
      <c r="AS214" s="2"/>
      <c r="AT214" s="2"/>
      <c r="AU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7"/>
      <c r="AO215" s="7"/>
      <c r="AP215" s="2"/>
      <c r="AQ215" s="2"/>
      <c r="AR215" s="2"/>
      <c r="AS215" s="2"/>
      <c r="AT215" s="2"/>
      <c r="AU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7"/>
      <c r="AO216" s="7"/>
      <c r="AP216" s="2"/>
      <c r="AQ216" s="2"/>
      <c r="AR216" s="2"/>
      <c r="AS216" s="2"/>
      <c r="AT216" s="2"/>
      <c r="AU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7"/>
      <c r="AO217" s="7"/>
      <c r="AP217" s="2"/>
      <c r="AQ217" s="2"/>
      <c r="AR217" s="2"/>
      <c r="AS217" s="2"/>
      <c r="AT217" s="2"/>
      <c r="AU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7"/>
      <c r="AO218" s="7"/>
      <c r="AP218" s="2"/>
      <c r="AQ218" s="2"/>
      <c r="AR218" s="2"/>
      <c r="AS218" s="2"/>
      <c r="AT218" s="2"/>
      <c r="AU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7"/>
      <c r="AO219" s="7"/>
      <c r="AP219" s="2"/>
      <c r="AQ219" s="2"/>
      <c r="AR219" s="2"/>
      <c r="AS219" s="2"/>
      <c r="AT219" s="2"/>
      <c r="AU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7"/>
      <c r="AO220" s="7"/>
      <c r="AP220" s="2"/>
      <c r="AQ220" s="2"/>
      <c r="AR220" s="2"/>
      <c r="AS220" s="2"/>
      <c r="AT220" s="2"/>
      <c r="AU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7"/>
      <c r="AO221" s="7"/>
      <c r="AP221" s="2"/>
      <c r="AQ221" s="2"/>
      <c r="AR221" s="2"/>
      <c r="AS221" s="2"/>
      <c r="AT221" s="2"/>
      <c r="AU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7"/>
      <c r="AO222" s="7"/>
      <c r="AP222" s="2"/>
      <c r="AQ222" s="2"/>
      <c r="AR222" s="2"/>
      <c r="AS222" s="2"/>
      <c r="AT222" s="2"/>
      <c r="AU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7"/>
      <c r="AO223" s="7"/>
      <c r="AP223" s="2"/>
      <c r="AQ223" s="2"/>
      <c r="AR223" s="2"/>
      <c r="AS223" s="2"/>
      <c r="AT223" s="2"/>
      <c r="AU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7"/>
      <c r="AO224" s="7"/>
      <c r="AP224" s="2"/>
      <c r="AQ224" s="2"/>
      <c r="AR224" s="2"/>
      <c r="AS224" s="2"/>
      <c r="AT224" s="2"/>
      <c r="AU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7"/>
      <c r="AO225" s="7"/>
      <c r="AP225" s="2"/>
      <c r="AQ225" s="2"/>
      <c r="AR225" s="2"/>
      <c r="AS225" s="2"/>
      <c r="AT225" s="2"/>
      <c r="AU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7"/>
      <c r="AO226" s="7"/>
      <c r="AP226" s="2"/>
      <c r="AQ226" s="2"/>
      <c r="AR226" s="2"/>
      <c r="AS226" s="2"/>
      <c r="AT226" s="2"/>
      <c r="AU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7"/>
      <c r="AO227" s="7"/>
      <c r="AP227" s="2"/>
      <c r="AQ227" s="2"/>
      <c r="AR227" s="2"/>
      <c r="AS227" s="2"/>
      <c r="AT227" s="2"/>
      <c r="AU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7"/>
      <c r="AO228" s="7"/>
      <c r="AP228" s="2"/>
      <c r="AQ228" s="2"/>
      <c r="AR228" s="2"/>
      <c r="AS228" s="2"/>
      <c r="AT228" s="2"/>
      <c r="AU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7"/>
      <c r="AO229" s="7"/>
      <c r="AP229" s="2"/>
      <c r="AQ229" s="2"/>
      <c r="AR229" s="2"/>
      <c r="AS229" s="2"/>
      <c r="AT229" s="2"/>
      <c r="AU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7"/>
      <c r="AO230" s="7"/>
      <c r="AP230" s="2"/>
      <c r="AQ230" s="2"/>
      <c r="AR230" s="2"/>
      <c r="AS230" s="2"/>
      <c r="AT230" s="2"/>
      <c r="AU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7"/>
      <c r="AO231" s="7"/>
      <c r="AP231" s="2"/>
      <c r="AQ231" s="2"/>
      <c r="AR231" s="2"/>
      <c r="AS231" s="2"/>
      <c r="AT231" s="2"/>
      <c r="AU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7"/>
      <c r="AO232" s="7"/>
      <c r="AP232" s="2"/>
      <c r="AQ232" s="2"/>
      <c r="AR232" s="2"/>
      <c r="AS232" s="2"/>
      <c r="AT232" s="2"/>
      <c r="AU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7"/>
      <c r="AO233" s="7"/>
      <c r="AP233" s="2"/>
      <c r="AQ233" s="2"/>
      <c r="AR233" s="2"/>
      <c r="AS233" s="2"/>
      <c r="AT233" s="2"/>
      <c r="AU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7"/>
      <c r="AO234" s="7"/>
      <c r="AP234" s="2"/>
      <c r="AQ234" s="2"/>
      <c r="AR234" s="2"/>
      <c r="AS234" s="2"/>
      <c r="AT234" s="2"/>
      <c r="AU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7"/>
      <c r="AO235" s="7"/>
      <c r="AP235" s="2"/>
      <c r="AQ235" s="2"/>
      <c r="AR235" s="2"/>
      <c r="AS235" s="2"/>
      <c r="AT235" s="2"/>
      <c r="AU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7"/>
      <c r="AO236" s="7"/>
      <c r="AP236" s="2"/>
      <c r="AQ236" s="2"/>
      <c r="AR236" s="2"/>
      <c r="AS236" s="2"/>
      <c r="AT236" s="2"/>
      <c r="AU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7"/>
      <c r="AO237" s="7"/>
      <c r="AP237" s="2"/>
      <c r="AQ237" s="2"/>
      <c r="AR237" s="2"/>
      <c r="AS237" s="2"/>
      <c r="AT237" s="2"/>
      <c r="AU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7"/>
      <c r="AO238" s="7"/>
      <c r="AP238" s="2"/>
      <c r="AQ238" s="2"/>
      <c r="AR238" s="2"/>
      <c r="AS238" s="2"/>
      <c r="AT238" s="2"/>
      <c r="AU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7"/>
      <c r="AO239" s="7"/>
      <c r="AP239" s="2"/>
      <c r="AQ239" s="2"/>
      <c r="AR239" s="2"/>
      <c r="AS239" s="2"/>
      <c r="AT239" s="2"/>
      <c r="AU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7"/>
      <c r="AO240" s="7"/>
      <c r="AP240" s="2"/>
      <c r="AQ240" s="2"/>
      <c r="AR240" s="2"/>
      <c r="AS240" s="2"/>
      <c r="AT240" s="2"/>
      <c r="AU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7"/>
      <c r="AO241" s="7"/>
      <c r="AP241" s="2"/>
      <c r="AQ241" s="2"/>
      <c r="AR241" s="2"/>
      <c r="AS241" s="2"/>
      <c r="AT241" s="2"/>
      <c r="AU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7"/>
      <c r="AO242" s="7"/>
      <c r="AP242" s="2"/>
      <c r="AQ242" s="2"/>
      <c r="AR242" s="2"/>
      <c r="AS242" s="2"/>
      <c r="AT242" s="2"/>
      <c r="AU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7"/>
      <c r="AO243" s="7"/>
      <c r="AP243" s="2"/>
      <c r="AQ243" s="2"/>
      <c r="AR243" s="2"/>
      <c r="AS243" s="2"/>
      <c r="AT243" s="2"/>
      <c r="AU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7"/>
      <c r="AO244" s="7"/>
      <c r="AP244" s="2"/>
      <c r="AQ244" s="2"/>
      <c r="AR244" s="2"/>
      <c r="AS244" s="2"/>
      <c r="AT244" s="2"/>
      <c r="AU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7"/>
      <c r="AO245" s="7"/>
      <c r="AP245" s="2"/>
      <c r="AQ245" s="2"/>
      <c r="AR245" s="2"/>
      <c r="AS245" s="2"/>
      <c r="AT245" s="2"/>
      <c r="AU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7"/>
      <c r="AO246" s="7"/>
      <c r="AP246" s="2"/>
      <c r="AQ246" s="2"/>
      <c r="AR246" s="2"/>
      <c r="AS246" s="2"/>
      <c r="AT246" s="2"/>
      <c r="AU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7"/>
      <c r="AO247" s="7"/>
      <c r="AP247" s="2"/>
      <c r="AQ247" s="2"/>
      <c r="AR247" s="2"/>
      <c r="AS247" s="2"/>
      <c r="AT247" s="2"/>
      <c r="AU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7"/>
      <c r="AO248" s="7"/>
      <c r="AP248" s="2"/>
      <c r="AQ248" s="2"/>
      <c r="AR248" s="2"/>
      <c r="AS248" s="2"/>
      <c r="AT248" s="2"/>
      <c r="AU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7"/>
      <c r="AO249" s="7"/>
      <c r="AP249" s="2"/>
      <c r="AQ249" s="2"/>
      <c r="AR249" s="2"/>
      <c r="AS249" s="2"/>
      <c r="AT249" s="2"/>
      <c r="AU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7"/>
      <c r="AO250" s="7"/>
      <c r="AP250" s="2"/>
      <c r="AQ250" s="2"/>
      <c r="AR250" s="2"/>
      <c r="AS250" s="2"/>
      <c r="AT250" s="2"/>
      <c r="AU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7"/>
      <c r="AO251" s="7"/>
      <c r="AP251" s="2"/>
      <c r="AQ251" s="2"/>
      <c r="AR251" s="2"/>
      <c r="AS251" s="2"/>
      <c r="AT251" s="2"/>
      <c r="AU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7"/>
      <c r="AO252" s="7"/>
      <c r="AP252" s="2"/>
      <c r="AQ252" s="2"/>
      <c r="AR252" s="2"/>
      <c r="AS252" s="2"/>
      <c r="AT252" s="2"/>
      <c r="AU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7"/>
      <c r="AO253" s="7"/>
      <c r="AP253" s="2"/>
      <c r="AQ253" s="2"/>
      <c r="AR253" s="2"/>
      <c r="AS253" s="2"/>
      <c r="AT253" s="2"/>
      <c r="AU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7"/>
      <c r="AO254" s="7"/>
      <c r="AP254" s="2"/>
      <c r="AQ254" s="2"/>
      <c r="AR254" s="2"/>
      <c r="AS254" s="2"/>
      <c r="AT254" s="2"/>
      <c r="AU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7"/>
      <c r="AO255" s="7"/>
      <c r="AP255" s="2"/>
      <c r="AQ255" s="2"/>
      <c r="AR255" s="2"/>
      <c r="AS255" s="2"/>
      <c r="AT255" s="2"/>
      <c r="AU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7"/>
      <c r="AO256" s="7"/>
      <c r="AP256" s="2"/>
      <c r="AQ256" s="2"/>
      <c r="AR256" s="2"/>
      <c r="AS256" s="2"/>
      <c r="AT256" s="2"/>
      <c r="AU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7"/>
      <c r="AO257" s="7"/>
      <c r="AP257" s="2"/>
      <c r="AQ257" s="2"/>
      <c r="AR257" s="2"/>
      <c r="AS257" s="2"/>
      <c r="AT257" s="2"/>
      <c r="AU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7"/>
      <c r="AO258" s="7"/>
      <c r="AP258" s="2"/>
      <c r="AQ258" s="2"/>
      <c r="AR258" s="2"/>
      <c r="AS258" s="2"/>
      <c r="AT258" s="2"/>
      <c r="AU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7"/>
      <c r="AO259" s="7"/>
      <c r="AP259" s="2"/>
      <c r="AQ259" s="2"/>
      <c r="AR259" s="2"/>
      <c r="AS259" s="2"/>
      <c r="AT259" s="2"/>
      <c r="AU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7"/>
      <c r="AO260" s="7"/>
      <c r="AP260" s="2"/>
      <c r="AQ260" s="2"/>
      <c r="AR260" s="2"/>
      <c r="AS260" s="2"/>
      <c r="AT260" s="2"/>
      <c r="AU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7"/>
      <c r="AO261" s="7"/>
      <c r="AP261" s="2"/>
      <c r="AQ261" s="2"/>
      <c r="AR261" s="2"/>
      <c r="AS261" s="2"/>
      <c r="AT261" s="2"/>
      <c r="AU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7"/>
      <c r="AO262" s="7"/>
      <c r="AP262" s="2"/>
      <c r="AQ262" s="2"/>
      <c r="AR262" s="2"/>
      <c r="AS262" s="2"/>
      <c r="AT262" s="2"/>
      <c r="AU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7"/>
      <c r="AO263" s="7"/>
      <c r="AP263" s="2"/>
      <c r="AQ263" s="2"/>
      <c r="AR263" s="2"/>
      <c r="AS263" s="2"/>
      <c r="AT263" s="2"/>
      <c r="AU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7"/>
      <c r="AO264" s="7"/>
      <c r="AP264" s="2"/>
      <c r="AQ264" s="2"/>
      <c r="AR264" s="2"/>
      <c r="AS264" s="2"/>
      <c r="AT264" s="2"/>
      <c r="AU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7"/>
      <c r="AO265" s="7"/>
      <c r="AP265" s="2"/>
      <c r="AQ265" s="2"/>
      <c r="AR265" s="2"/>
      <c r="AS265" s="2"/>
      <c r="AT265" s="2"/>
      <c r="AU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7"/>
      <c r="AO266" s="7"/>
      <c r="AP266" s="2"/>
      <c r="AQ266" s="2"/>
      <c r="AR266" s="2"/>
      <c r="AS266" s="2"/>
      <c r="AT266" s="2"/>
      <c r="AU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7"/>
      <c r="AO267" s="7"/>
      <c r="AP267" s="2"/>
      <c r="AQ267" s="2"/>
      <c r="AR267" s="2"/>
      <c r="AS267" s="2"/>
      <c r="AT267" s="2"/>
      <c r="AU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7"/>
      <c r="AO268" s="7"/>
      <c r="AP268" s="2"/>
      <c r="AQ268" s="2"/>
      <c r="AR268" s="2"/>
      <c r="AS268" s="2"/>
      <c r="AT268" s="2"/>
      <c r="AU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7"/>
      <c r="AO269" s="7"/>
      <c r="AP269" s="2"/>
      <c r="AQ269" s="2"/>
      <c r="AR269" s="2"/>
      <c r="AS269" s="2"/>
      <c r="AT269" s="2"/>
      <c r="AU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7"/>
      <c r="AO270" s="7"/>
      <c r="AP270" s="2"/>
      <c r="AQ270" s="2"/>
      <c r="AR270" s="2"/>
      <c r="AS270" s="2"/>
      <c r="AT270" s="2"/>
      <c r="AU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7"/>
      <c r="AO271" s="7"/>
      <c r="AP271" s="2"/>
      <c r="AQ271" s="2"/>
      <c r="AR271" s="2"/>
      <c r="AS271" s="2"/>
      <c r="AT271" s="2"/>
      <c r="AU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7"/>
      <c r="AO272" s="7"/>
      <c r="AP272" s="2"/>
      <c r="AQ272" s="2"/>
      <c r="AR272" s="2"/>
      <c r="AS272" s="2"/>
      <c r="AT272" s="2"/>
      <c r="AU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7"/>
      <c r="AO273" s="7"/>
      <c r="AP273" s="2"/>
      <c r="AQ273" s="2"/>
      <c r="AR273" s="2"/>
      <c r="AS273" s="2"/>
      <c r="AT273" s="2"/>
      <c r="AU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7"/>
      <c r="AO274" s="7"/>
      <c r="AP274" s="2"/>
      <c r="AQ274" s="2"/>
      <c r="AR274" s="2"/>
      <c r="AS274" s="2"/>
      <c r="AT274" s="2"/>
      <c r="AU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7"/>
      <c r="AO275" s="7"/>
      <c r="AP275" s="2"/>
      <c r="AQ275" s="2"/>
      <c r="AR275" s="2"/>
      <c r="AS275" s="2"/>
      <c r="AT275" s="2"/>
      <c r="AU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7"/>
      <c r="AO276" s="7"/>
      <c r="AP276" s="2"/>
      <c r="AQ276" s="2"/>
      <c r="AR276" s="2"/>
      <c r="AS276" s="2"/>
      <c r="AT276" s="2"/>
      <c r="AU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7"/>
      <c r="AO277" s="7"/>
      <c r="AP277" s="2"/>
      <c r="AQ277" s="2"/>
      <c r="AR277" s="2"/>
      <c r="AS277" s="2"/>
      <c r="AT277" s="2"/>
      <c r="AU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7"/>
      <c r="AO278" s="7"/>
      <c r="AP278" s="2"/>
      <c r="AQ278" s="2"/>
      <c r="AR278" s="2"/>
      <c r="AS278" s="2"/>
      <c r="AT278" s="2"/>
      <c r="AU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7"/>
      <c r="AO279" s="7"/>
      <c r="AP279" s="2"/>
      <c r="AQ279" s="2"/>
      <c r="AR279" s="2"/>
      <c r="AS279" s="2"/>
      <c r="AT279" s="2"/>
      <c r="AU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7"/>
      <c r="AO280" s="7"/>
      <c r="AP280" s="2"/>
      <c r="AQ280" s="2"/>
      <c r="AR280" s="2"/>
      <c r="AS280" s="2"/>
      <c r="AT280" s="2"/>
      <c r="AU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7"/>
      <c r="AO281" s="7"/>
      <c r="AP281" s="2"/>
      <c r="AQ281" s="2"/>
      <c r="AR281" s="2"/>
      <c r="AS281" s="2"/>
      <c r="AT281" s="2"/>
      <c r="AU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7"/>
      <c r="AO282" s="7"/>
      <c r="AP282" s="2"/>
      <c r="AQ282" s="2"/>
      <c r="AR282" s="2"/>
      <c r="AS282" s="2"/>
      <c r="AT282" s="2"/>
      <c r="AU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7"/>
      <c r="AO283" s="7"/>
      <c r="AP283" s="2"/>
      <c r="AQ283" s="2"/>
      <c r="AR283" s="2"/>
      <c r="AS283" s="2"/>
      <c r="AT283" s="2"/>
      <c r="AU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7"/>
      <c r="AO284" s="7"/>
      <c r="AP284" s="2"/>
      <c r="AQ284" s="2"/>
      <c r="AR284" s="2"/>
      <c r="AS284" s="2"/>
      <c r="AT284" s="2"/>
      <c r="AU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7"/>
      <c r="AO285" s="7"/>
      <c r="AP285" s="2"/>
      <c r="AQ285" s="2"/>
      <c r="AR285" s="2"/>
      <c r="AS285" s="2"/>
      <c r="AT285" s="2"/>
      <c r="AU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7"/>
      <c r="AO286" s="7"/>
      <c r="AP286" s="2"/>
      <c r="AQ286" s="2"/>
      <c r="AR286" s="2"/>
      <c r="AS286" s="2"/>
      <c r="AT286" s="2"/>
      <c r="AU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7"/>
      <c r="AO287" s="7"/>
      <c r="AP287" s="2"/>
      <c r="AQ287" s="2"/>
      <c r="AR287" s="2"/>
      <c r="AS287" s="2"/>
      <c r="AT287" s="2"/>
      <c r="AU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7"/>
      <c r="AO288" s="7"/>
      <c r="AP288" s="2"/>
      <c r="AQ288" s="2"/>
      <c r="AR288" s="2"/>
      <c r="AS288" s="2"/>
      <c r="AT288" s="2"/>
      <c r="AU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7"/>
      <c r="AO289" s="7"/>
      <c r="AP289" s="2"/>
      <c r="AQ289" s="2"/>
      <c r="AR289" s="2"/>
      <c r="AS289" s="2"/>
      <c r="AT289" s="2"/>
      <c r="AU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7"/>
      <c r="AO290" s="7"/>
      <c r="AP290" s="2"/>
      <c r="AQ290" s="2"/>
      <c r="AR290" s="2"/>
      <c r="AS290" s="2"/>
      <c r="AT290" s="2"/>
      <c r="AU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7"/>
      <c r="AO291" s="7"/>
      <c r="AP291" s="2"/>
      <c r="AQ291" s="2"/>
      <c r="AR291" s="2"/>
      <c r="AS291" s="2"/>
      <c r="AT291" s="2"/>
      <c r="AU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7"/>
      <c r="AO292" s="7"/>
      <c r="AP292" s="2"/>
      <c r="AQ292" s="2"/>
      <c r="AR292" s="2"/>
      <c r="AS292" s="2"/>
      <c r="AT292" s="2"/>
      <c r="AU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7"/>
      <c r="AO293" s="7"/>
      <c r="AP293" s="2"/>
      <c r="AQ293" s="2"/>
      <c r="AR293" s="2"/>
      <c r="AS293" s="2"/>
      <c r="AT293" s="2"/>
      <c r="AU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7"/>
      <c r="AO294" s="7"/>
      <c r="AP294" s="2"/>
      <c r="AQ294" s="2"/>
      <c r="AR294" s="2"/>
      <c r="AS294" s="2"/>
      <c r="AT294" s="2"/>
      <c r="AU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7"/>
      <c r="AO295" s="7"/>
      <c r="AP295" s="2"/>
      <c r="AQ295" s="2"/>
      <c r="AR295" s="2"/>
      <c r="AS295" s="2"/>
      <c r="AT295" s="2"/>
      <c r="AU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7"/>
      <c r="AO296" s="7"/>
      <c r="AP296" s="2"/>
      <c r="AQ296" s="2"/>
      <c r="AR296" s="2"/>
      <c r="AS296" s="2"/>
      <c r="AT296" s="2"/>
      <c r="AU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7"/>
      <c r="AO297" s="7"/>
      <c r="AP297" s="2"/>
      <c r="AQ297" s="2"/>
      <c r="AR297" s="2"/>
      <c r="AS297" s="2"/>
      <c r="AT297" s="2"/>
      <c r="AU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7"/>
      <c r="AO298" s="7"/>
      <c r="AP298" s="2"/>
      <c r="AQ298" s="2"/>
      <c r="AR298" s="2"/>
      <c r="AS298" s="2"/>
      <c r="AT298" s="2"/>
      <c r="AU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7"/>
      <c r="AO299" s="7"/>
      <c r="AP299" s="2"/>
      <c r="AQ299" s="2"/>
      <c r="AR299" s="2"/>
      <c r="AS299" s="2"/>
      <c r="AT299" s="2"/>
      <c r="AU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7"/>
      <c r="AO300" s="7"/>
      <c r="AP300" s="2"/>
      <c r="AQ300" s="2"/>
      <c r="AR300" s="2"/>
      <c r="AS300" s="2"/>
      <c r="AT300" s="2"/>
      <c r="AU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7"/>
      <c r="AO301" s="7"/>
      <c r="AP301" s="2"/>
      <c r="AQ301" s="2"/>
      <c r="AR301" s="2"/>
      <c r="AS301" s="2"/>
      <c r="AT301" s="2"/>
      <c r="AU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7"/>
      <c r="AO302" s="7"/>
      <c r="AP302" s="2"/>
      <c r="AQ302" s="2"/>
      <c r="AR302" s="2"/>
      <c r="AS302" s="2"/>
      <c r="AT302" s="2"/>
      <c r="AU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7"/>
      <c r="AO303" s="7"/>
      <c r="AP303" s="2"/>
      <c r="AQ303" s="2"/>
      <c r="AR303" s="2"/>
      <c r="AS303" s="2"/>
      <c r="AT303" s="2"/>
      <c r="AU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7"/>
      <c r="AO304" s="7"/>
      <c r="AP304" s="2"/>
      <c r="AQ304" s="2"/>
      <c r="AR304" s="2"/>
      <c r="AS304" s="2"/>
      <c r="AT304" s="2"/>
      <c r="AU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7"/>
      <c r="AO305" s="7"/>
      <c r="AP305" s="2"/>
      <c r="AQ305" s="2"/>
      <c r="AR305" s="2"/>
      <c r="AS305" s="2"/>
      <c r="AT305" s="2"/>
      <c r="AU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7"/>
      <c r="AO306" s="7"/>
      <c r="AP306" s="2"/>
      <c r="AQ306" s="2"/>
      <c r="AR306" s="2"/>
      <c r="AS306" s="2"/>
      <c r="AT306" s="2"/>
      <c r="AU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7"/>
      <c r="AO307" s="7"/>
      <c r="AP307" s="2"/>
      <c r="AQ307" s="2"/>
      <c r="AR307" s="2"/>
      <c r="AS307" s="2"/>
      <c r="AT307" s="2"/>
      <c r="AU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7"/>
      <c r="AO308" s="7"/>
      <c r="AP308" s="2"/>
      <c r="AQ308" s="2"/>
      <c r="AR308" s="2"/>
      <c r="AS308" s="2"/>
      <c r="AT308" s="2"/>
      <c r="AU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7"/>
      <c r="AO309" s="7"/>
      <c r="AP309" s="2"/>
      <c r="AQ309" s="2"/>
      <c r="AR309" s="2"/>
      <c r="AS309" s="2"/>
      <c r="AT309" s="2"/>
      <c r="AU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7"/>
      <c r="AO310" s="7"/>
      <c r="AP310" s="2"/>
      <c r="AQ310" s="2"/>
      <c r="AR310" s="2"/>
      <c r="AS310" s="2"/>
      <c r="AT310" s="2"/>
      <c r="AU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7"/>
      <c r="AO311" s="7"/>
      <c r="AP311" s="2"/>
      <c r="AQ311" s="2"/>
      <c r="AR311" s="2"/>
      <c r="AS311" s="2"/>
      <c r="AT311" s="2"/>
      <c r="AU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7"/>
      <c r="AO312" s="7"/>
      <c r="AP312" s="2"/>
      <c r="AQ312" s="2"/>
      <c r="AR312" s="2"/>
      <c r="AS312" s="2"/>
      <c r="AT312" s="2"/>
      <c r="AU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7"/>
      <c r="AO313" s="7"/>
      <c r="AP313" s="2"/>
      <c r="AQ313" s="2"/>
      <c r="AR313" s="2"/>
      <c r="AS313" s="2"/>
      <c r="AT313" s="2"/>
      <c r="AU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7"/>
      <c r="AO314" s="7"/>
      <c r="AP314" s="2"/>
      <c r="AQ314" s="2"/>
      <c r="AR314" s="2"/>
      <c r="AS314" s="2"/>
      <c r="AT314" s="2"/>
      <c r="AU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7"/>
      <c r="AO315" s="7"/>
      <c r="AP315" s="2"/>
      <c r="AQ315" s="2"/>
      <c r="AR315" s="2"/>
      <c r="AS315" s="2"/>
      <c r="AT315" s="2"/>
      <c r="AU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7"/>
      <c r="AO316" s="7"/>
      <c r="AP316" s="2"/>
      <c r="AQ316" s="2"/>
      <c r="AR316" s="2"/>
      <c r="AS316" s="2"/>
      <c r="AT316" s="2"/>
      <c r="AU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7"/>
      <c r="AO317" s="7"/>
      <c r="AP317" s="2"/>
      <c r="AQ317" s="2"/>
      <c r="AR317" s="2"/>
      <c r="AS317" s="2"/>
      <c r="AT317" s="2"/>
      <c r="AU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7"/>
      <c r="AO318" s="7"/>
      <c r="AP318" s="2"/>
      <c r="AQ318" s="2"/>
      <c r="AR318" s="2"/>
      <c r="AS318" s="2"/>
      <c r="AT318" s="2"/>
      <c r="AU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7"/>
      <c r="AO319" s="7"/>
      <c r="AP319" s="2"/>
      <c r="AQ319" s="2"/>
      <c r="AR319" s="2"/>
      <c r="AS319" s="2"/>
      <c r="AT319" s="2"/>
      <c r="AU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7"/>
      <c r="AO320" s="7"/>
      <c r="AP320" s="2"/>
      <c r="AQ320" s="2"/>
      <c r="AR320" s="2"/>
      <c r="AS320" s="2"/>
      <c r="AT320" s="2"/>
      <c r="AU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7"/>
      <c r="AO321" s="7"/>
      <c r="AP321" s="2"/>
      <c r="AQ321" s="2"/>
      <c r="AR321" s="2"/>
      <c r="AS321" s="2"/>
      <c r="AT321" s="2"/>
      <c r="AU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7"/>
      <c r="AO322" s="7"/>
      <c r="AP322" s="2"/>
      <c r="AQ322" s="2"/>
      <c r="AR322" s="2"/>
      <c r="AS322" s="2"/>
      <c r="AT322" s="2"/>
      <c r="AU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7"/>
      <c r="AO323" s="7"/>
      <c r="AP323" s="2"/>
      <c r="AQ323" s="2"/>
      <c r="AR323" s="2"/>
      <c r="AS323" s="2"/>
      <c r="AT323" s="2"/>
      <c r="AU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7"/>
      <c r="AO324" s="7"/>
      <c r="AP324" s="2"/>
      <c r="AQ324" s="2"/>
      <c r="AR324" s="2"/>
      <c r="AS324" s="2"/>
      <c r="AT324" s="2"/>
      <c r="AU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7"/>
      <c r="AO325" s="7"/>
      <c r="AP325" s="2"/>
      <c r="AQ325" s="2"/>
      <c r="AR325" s="2"/>
      <c r="AS325" s="2"/>
      <c r="AT325" s="2"/>
      <c r="AU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7"/>
      <c r="AO326" s="7"/>
      <c r="AP326" s="2"/>
      <c r="AQ326" s="2"/>
      <c r="AR326" s="2"/>
      <c r="AS326" s="2"/>
      <c r="AT326" s="2"/>
      <c r="AU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7"/>
      <c r="AO327" s="7"/>
      <c r="AP327" s="2"/>
      <c r="AQ327" s="2"/>
      <c r="AR327" s="2"/>
      <c r="AS327" s="2"/>
      <c r="AT327" s="2"/>
      <c r="AU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7"/>
      <c r="AO328" s="7"/>
      <c r="AP328" s="2"/>
      <c r="AQ328" s="2"/>
      <c r="AR328" s="2"/>
      <c r="AS328" s="2"/>
      <c r="AT328" s="2"/>
      <c r="AU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7"/>
      <c r="AO329" s="7"/>
      <c r="AP329" s="2"/>
      <c r="AQ329" s="2"/>
      <c r="AR329" s="2"/>
      <c r="AS329" s="2"/>
      <c r="AT329" s="2"/>
      <c r="AU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7"/>
      <c r="AO330" s="7"/>
      <c r="AP330" s="2"/>
      <c r="AQ330" s="2"/>
      <c r="AR330" s="2"/>
      <c r="AS330" s="2"/>
      <c r="AT330" s="2"/>
      <c r="AU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7"/>
      <c r="AO331" s="7"/>
      <c r="AP331" s="2"/>
      <c r="AQ331" s="2"/>
      <c r="AR331" s="2"/>
      <c r="AS331" s="2"/>
      <c r="AT331" s="2"/>
      <c r="AU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7"/>
      <c r="AO332" s="7"/>
      <c r="AP332" s="2"/>
      <c r="AQ332" s="2"/>
      <c r="AR332" s="2"/>
      <c r="AS332" s="2"/>
      <c r="AT332" s="2"/>
      <c r="AU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7"/>
      <c r="AO333" s="7"/>
      <c r="AP333" s="2"/>
      <c r="AQ333" s="2"/>
      <c r="AR333" s="2"/>
      <c r="AS333" s="2"/>
      <c r="AT333" s="2"/>
      <c r="AU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7"/>
      <c r="AO334" s="7"/>
      <c r="AP334" s="2"/>
      <c r="AQ334" s="2"/>
      <c r="AR334" s="2"/>
      <c r="AS334" s="2"/>
      <c r="AT334" s="2"/>
      <c r="AU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7"/>
      <c r="AO335" s="7"/>
      <c r="AP335" s="2"/>
      <c r="AQ335" s="2"/>
      <c r="AR335" s="2"/>
      <c r="AS335" s="2"/>
      <c r="AT335" s="2"/>
      <c r="AU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7"/>
      <c r="AO336" s="7"/>
      <c r="AP336" s="2"/>
      <c r="AQ336" s="2"/>
      <c r="AR336" s="2"/>
      <c r="AS336" s="2"/>
      <c r="AT336" s="2"/>
      <c r="AU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7"/>
      <c r="AO337" s="7"/>
      <c r="AP337" s="2"/>
      <c r="AQ337" s="2"/>
      <c r="AR337" s="2"/>
      <c r="AS337" s="2"/>
      <c r="AT337" s="2"/>
      <c r="AU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7"/>
      <c r="AO338" s="7"/>
      <c r="AP338" s="2"/>
      <c r="AQ338" s="2"/>
      <c r="AR338" s="2"/>
      <c r="AS338" s="2"/>
      <c r="AT338" s="2"/>
      <c r="AU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7"/>
      <c r="AO339" s="7"/>
      <c r="AP339" s="2"/>
      <c r="AQ339" s="2"/>
      <c r="AR339" s="2"/>
      <c r="AS339" s="2"/>
      <c r="AT339" s="2"/>
      <c r="AU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7"/>
      <c r="AO340" s="7"/>
      <c r="AP340" s="2"/>
      <c r="AQ340" s="2"/>
      <c r="AR340" s="2"/>
      <c r="AS340" s="2"/>
      <c r="AT340" s="2"/>
      <c r="AU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7"/>
      <c r="AO341" s="7"/>
      <c r="AP341" s="2"/>
      <c r="AQ341" s="2"/>
      <c r="AR341" s="2"/>
      <c r="AS341" s="2"/>
      <c r="AT341" s="2"/>
      <c r="AU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7"/>
      <c r="AO342" s="7"/>
      <c r="AP342" s="2"/>
      <c r="AQ342" s="2"/>
      <c r="AR342" s="2"/>
      <c r="AS342" s="2"/>
      <c r="AT342" s="2"/>
      <c r="AU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7"/>
      <c r="AO343" s="7"/>
      <c r="AP343" s="2"/>
      <c r="AQ343" s="2"/>
      <c r="AR343" s="2"/>
      <c r="AS343" s="2"/>
      <c r="AT343" s="2"/>
      <c r="AU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7"/>
      <c r="AO344" s="7"/>
      <c r="AP344" s="2"/>
      <c r="AQ344" s="2"/>
      <c r="AR344" s="2"/>
      <c r="AS344" s="2"/>
      <c r="AT344" s="2"/>
      <c r="AU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7"/>
      <c r="AO345" s="7"/>
      <c r="AP345" s="2"/>
      <c r="AQ345" s="2"/>
      <c r="AR345" s="2"/>
      <c r="AS345" s="2"/>
      <c r="AT345" s="2"/>
      <c r="AU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7"/>
      <c r="AO346" s="7"/>
      <c r="AP346" s="2"/>
      <c r="AQ346" s="2"/>
      <c r="AR346" s="2"/>
      <c r="AS346" s="2"/>
      <c r="AT346" s="2"/>
      <c r="AU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7"/>
      <c r="AO347" s="7"/>
      <c r="AP347" s="2"/>
      <c r="AQ347" s="2"/>
      <c r="AR347" s="2"/>
      <c r="AS347" s="2"/>
      <c r="AT347" s="2"/>
      <c r="AU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7"/>
      <c r="AO348" s="7"/>
      <c r="AP348" s="2"/>
      <c r="AQ348" s="2"/>
      <c r="AR348" s="2"/>
      <c r="AS348" s="2"/>
      <c r="AT348" s="2"/>
      <c r="AU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7"/>
      <c r="AO349" s="7"/>
      <c r="AP349" s="2"/>
      <c r="AQ349" s="2"/>
      <c r="AR349" s="2"/>
      <c r="AS349" s="2"/>
      <c r="AT349" s="2"/>
      <c r="AU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7"/>
      <c r="AO350" s="7"/>
      <c r="AP350" s="2"/>
      <c r="AQ350" s="2"/>
      <c r="AR350" s="2"/>
      <c r="AS350" s="2"/>
      <c r="AT350" s="2"/>
      <c r="AU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7"/>
      <c r="AO351" s="7"/>
      <c r="AP351" s="2"/>
      <c r="AQ351" s="2"/>
      <c r="AR351" s="2"/>
      <c r="AS351" s="2"/>
      <c r="AT351" s="2"/>
      <c r="AU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7"/>
      <c r="AO352" s="7"/>
      <c r="AP352" s="2"/>
      <c r="AQ352" s="2"/>
      <c r="AR352" s="2"/>
      <c r="AS352" s="2"/>
      <c r="AT352" s="2"/>
      <c r="AU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7"/>
      <c r="AO353" s="7"/>
      <c r="AP353" s="2"/>
      <c r="AQ353" s="2"/>
      <c r="AR353" s="2"/>
      <c r="AS353" s="2"/>
      <c r="AT353" s="2"/>
      <c r="AU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7"/>
      <c r="AO354" s="7"/>
      <c r="AP354" s="2"/>
      <c r="AQ354" s="2"/>
      <c r="AR354" s="2"/>
      <c r="AS354" s="2"/>
      <c r="AT354" s="2"/>
      <c r="AU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7"/>
      <c r="AO355" s="7"/>
      <c r="AP355" s="2"/>
      <c r="AQ355" s="2"/>
      <c r="AR355" s="2"/>
      <c r="AS355" s="2"/>
      <c r="AT355" s="2"/>
      <c r="AU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7"/>
      <c r="AO356" s="7"/>
      <c r="AP356" s="2"/>
      <c r="AQ356" s="2"/>
      <c r="AR356" s="2"/>
      <c r="AS356" s="2"/>
      <c r="AT356" s="2"/>
      <c r="AU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7"/>
      <c r="AO357" s="7"/>
      <c r="AP357" s="2"/>
      <c r="AQ357" s="2"/>
      <c r="AR357" s="2"/>
      <c r="AS357" s="2"/>
      <c r="AT357" s="2"/>
      <c r="AU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7"/>
      <c r="AO358" s="7"/>
      <c r="AP358" s="2"/>
      <c r="AQ358" s="2"/>
      <c r="AR358" s="2"/>
      <c r="AS358" s="2"/>
      <c r="AT358" s="2"/>
      <c r="AU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7"/>
      <c r="AO359" s="7"/>
      <c r="AP359" s="2"/>
      <c r="AQ359" s="2"/>
      <c r="AR359" s="2"/>
      <c r="AS359" s="2"/>
      <c r="AT359" s="2"/>
      <c r="AU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7"/>
      <c r="AO360" s="7"/>
      <c r="AP360" s="2"/>
      <c r="AQ360" s="2"/>
      <c r="AR360" s="2"/>
      <c r="AS360" s="2"/>
      <c r="AT360" s="2"/>
      <c r="AU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7"/>
      <c r="AO361" s="7"/>
      <c r="AP361" s="2"/>
      <c r="AQ361" s="2"/>
      <c r="AR361" s="2"/>
      <c r="AS361" s="2"/>
      <c r="AT361" s="2"/>
      <c r="AU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7"/>
      <c r="AO362" s="7"/>
      <c r="AP362" s="2"/>
      <c r="AQ362" s="2"/>
      <c r="AR362" s="2"/>
      <c r="AS362" s="2"/>
      <c r="AT362" s="2"/>
      <c r="AU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7"/>
      <c r="AO363" s="7"/>
      <c r="AP363" s="2"/>
      <c r="AQ363" s="2"/>
      <c r="AR363" s="2"/>
      <c r="AS363" s="2"/>
      <c r="AT363" s="2"/>
      <c r="AU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7"/>
      <c r="AO364" s="7"/>
      <c r="AP364" s="2"/>
      <c r="AQ364" s="2"/>
      <c r="AR364" s="2"/>
      <c r="AS364" s="2"/>
      <c r="AT364" s="2"/>
      <c r="AU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7"/>
      <c r="AO365" s="7"/>
      <c r="AP365" s="2"/>
      <c r="AQ365" s="2"/>
      <c r="AR365" s="2"/>
      <c r="AS365" s="2"/>
      <c r="AT365" s="2"/>
      <c r="AU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7"/>
      <c r="AO366" s="7"/>
      <c r="AP366" s="2"/>
      <c r="AQ366" s="2"/>
      <c r="AR366" s="2"/>
      <c r="AS366" s="2"/>
      <c r="AT366" s="2"/>
      <c r="AU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7"/>
      <c r="AO367" s="7"/>
      <c r="AP367" s="2"/>
      <c r="AQ367" s="2"/>
      <c r="AR367" s="2"/>
      <c r="AS367" s="2"/>
      <c r="AT367" s="2"/>
      <c r="AU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7"/>
      <c r="AO368" s="7"/>
      <c r="AP368" s="2"/>
      <c r="AQ368" s="2"/>
      <c r="AR368" s="2"/>
      <c r="AS368" s="2"/>
      <c r="AT368" s="2"/>
      <c r="AU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7"/>
      <c r="AO369" s="7"/>
      <c r="AP369" s="2"/>
      <c r="AQ369" s="2"/>
      <c r="AR369" s="2"/>
      <c r="AS369" s="2"/>
      <c r="AT369" s="2"/>
      <c r="AU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7"/>
      <c r="AO370" s="7"/>
      <c r="AP370" s="2"/>
      <c r="AQ370" s="2"/>
      <c r="AR370" s="2"/>
      <c r="AS370" s="2"/>
      <c r="AT370" s="2"/>
      <c r="AU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7"/>
      <c r="AO371" s="7"/>
      <c r="AP371" s="2"/>
      <c r="AQ371" s="2"/>
      <c r="AR371" s="2"/>
      <c r="AS371" s="2"/>
      <c r="AT371" s="2"/>
      <c r="AU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7"/>
      <c r="AO372" s="7"/>
      <c r="AP372" s="2"/>
      <c r="AQ372" s="2"/>
      <c r="AR372" s="2"/>
      <c r="AS372" s="2"/>
      <c r="AT372" s="2"/>
      <c r="AU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7"/>
      <c r="AO373" s="7"/>
      <c r="AP373" s="2"/>
      <c r="AQ373" s="2"/>
      <c r="AR373" s="2"/>
      <c r="AS373" s="2"/>
      <c r="AT373" s="2"/>
      <c r="AU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7"/>
      <c r="AO374" s="7"/>
      <c r="AP374" s="2"/>
      <c r="AQ374" s="2"/>
      <c r="AR374" s="2"/>
      <c r="AS374" s="2"/>
      <c r="AT374" s="2"/>
      <c r="AU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7"/>
      <c r="AO375" s="7"/>
      <c r="AP375" s="2"/>
      <c r="AQ375" s="2"/>
      <c r="AR375" s="2"/>
      <c r="AS375" s="2"/>
      <c r="AT375" s="2"/>
      <c r="AU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7"/>
      <c r="AO376" s="7"/>
      <c r="AP376" s="2"/>
      <c r="AQ376" s="2"/>
      <c r="AR376" s="2"/>
      <c r="AS376" s="2"/>
      <c r="AT376" s="2"/>
      <c r="AU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7"/>
      <c r="AO377" s="7"/>
      <c r="AP377" s="2"/>
      <c r="AQ377" s="2"/>
      <c r="AR377" s="2"/>
      <c r="AS377" s="2"/>
      <c r="AT377" s="2"/>
      <c r="AU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7"/>
      <c r="AO378" s="7"/>
      <c r="AP378" s="2"/>
      <c r="AQ378" s="2"/>
      <c r="AR378" s="2"/>
      <c r="AS378" s="2"/>
      <c r="AT378" s="2"/>
      <c r="AU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7"/>
      <c r="AO379" s="7"/>
      <c r="AP379" s="2"/>
      <c r="AQ379" s="2"/>
      <c r="AR379" s="2"/>
      <c r="AS379" s="2"/>
      <c r="AT379" s="2"/>
      <c r="AU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7"/>
      <c r="AO380" s="7"/>
      <c r="AP380" s="2"/>
      <c r="AQ380" s="2"/>
      <c r="AR380" s="2"/>
      <c r="AS380" s="2"/>
      <c r="AT380" s="2"/>
      <c r="AU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7"/>
      <c r="AO381" s="7"/>
      <c r="AP381" s="2"/>
      <c r="AQ381" s="2"/>
      <c r="AR381" s="2"/>
      <c r="AS381" s="2"/>
      <c r="AT381" s="2"/>
      <c r="AU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7"/>
      <c r="AO382" s="7"/>
      <c r="AP382" s="2"/>
      <c r="AQ382" s="2"/>
      <c r="AR382" s="2"/>
      <c r="AS382" s="2"/>
      <c r="AT382" s="2"/>
      <c r="AU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7"/>
      <c r="AO383" s="7"/>
      <c r="AP383" s="2"/>
      <c r="AQ383" s="2"/>
      <c r="AR383" s="2"/>
      <c r="AS383" s="2"/>
      <c r="AT383" s="2"/>
      <c r="AU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7"/>
      <c r="AO384" s="7"/>
      <c r="AP384" s="2"/>
      <c r="AQ384" s="2"/>
      <c r="AR384" s="2"/>
      <c r="AS384" s="2"/>
      <c r="AT384" s="2"/>
      <c r="AU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7"/>
      <c r="AO385" s="7"/>
      <c r="AP385" s="2"/>
      <c r="AQ385" s="2"/>
      <c r="AR385" s="2"/>
      <c r="AS385" s="2"/>
      <c r="AT385" s="2"/>
      <c r="AU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7"/>
      <c r="AO386" s="7"/>
      <c r="AP386" s="2"/>
      <c r="AQ386" s="2"/>
      <c r="AR386" s="2"/>
      <c r="AS386" s="2"/>
      <c r="AT386" s="2"/>
      <c r="AU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7"/>
      <c r="AO387" s="7"/>
      <c r="AP387" s="2"/>
      <c r="AQ387" s="2"/>
      <c r="AR387" s="2"/>
      <c r="AS387" s="2"/>
      <c r="AT387" s="2"/>
      <c r="AU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7"/>
      <c r="AO388" s="7"/>
      <c r="AP388" s="2"/>
      <c r="AQ388" s="2"/>
      <c r="AR388" s="2"/>
      <c r="AS388" s="2"/>
      <c r="AT388" s="2"/>
      <c r="AU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7"/>
      <c r="AO389" s="7"/>
      <c r="AP389" s="2"/>
      <c r="AQ389" s="2"/>
      <c r="AR389" s="2"/>
      <c r="AS389" s="2"/>
      <c r="AT389" s="2"/>
      <c r="AU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7"/>
      <c r="AO390" s="7"/>
      <c r="AP390" s="2"/>
      <c r="AQ390" s="2"/>
      <c r="AR390" s="2"/>
      <c r="AS390" s="2"/>
      <c r="AT390" s="2"/>
      <c r="AU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7"/>
      <c r="AO391" s="7"/>
      <c r="AP391" s="2"/>
      <c r="AQ391" s="2"/>
      <c r="AR391" s="2"/>
      <c r="AS391" s="2"/>
      <c r="AT391" s="2"/>
      <c r="AU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7"/>
      <c r="AO392" s="7"/>
      <c r="AP392" s="2"/>
      <c r="AQ392" s="2"/>
      <c r="AR392" s="2"/>
      <c r="AS392" s="2"/>
      <c r="AT392" s="2"/>
      <c r="AU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7"/>
      <c r="AO393" s="7"/>
      <c r="AP393" s="2"/>
      <c r="AQ393" s="2"/>
      <c r="AR393" s="2"/>
      <c r="AS393" s="2"/>
      <c r="AT393" s="2"/>
      <c r="AU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7"/>
      <c r="AO394" s="7"/>
      <c r="AP394" s="2"/>
      <c r="AQ394" s="2"/>
      <c r="AR394" s="2"/>
      <c r="AS394" s="2"/>
      <c r="AT394" s="2"/>
      <c r="AU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7"/>
      <c r="AO395" s="7"/>
      <c r="AP395" s="2"/>
      <c r="AQ395" s="2"/>
      <c r="AR395" s="2"/>
      <c r="AS395" s="2"/>
      <c r="AT395" s="2"/>
      <c r="AU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7"/>
      <c r="AO396" s="7"/>
      <c r="AP396" s="2"/>
      <c r="AQ396" s="2"/>
      <c r="AR396" s="2"/>
      <c r="AS396" s="2"/>
      <c r="AT396" s="2"/>
      <c r="AU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7"/>
      <c r="AO397" s="7"/>
      <c r="AP397" s="2"/>
      <c r="AQ397" s="2"/>
      <c r="AR397" s="2"/>
      <c r="AS397" s="2"/>
      <c r="AT397" s="2"/>
      <c r="AU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7"/>
      <c r="AO398" s="7"/>
      <c r="AP398" s="2"/>
      <c r="AQ398" s="2"/>
      <c r="AR398" s="2"/>
      <c r="AS398" s="2"/>
      <c r="AT398" s="2"/>
      <c r="AU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7"/>
      <c r="AO399" s="7"/>
      <c r="AP399" s="2"/>
      <c r="AQ399" s="2"/>
      <c r="AR399" s="2"/>
      <c r="AS399" s="2"/>
      <c r="AT399" s="2"/>
      <c r="AU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7"/>
      <c r="AO400" s="7"/>
      <c r="AP400" s="2"/>
      <c r="AQ400" s="2"/>
      <c r="AR400" s="2"/>
      <c r="AS400" s="2"/>
      <c r="AT400" s="2"/>
      <c r="AU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7"/>
      <c r="AO401" s="7"/>
      <c r="AP401" s="2"/>
      <c r="AQ401" s="2"/>
      <c r="AR401" s="2"/>
      <c r="AS401" s="2"/>
      <c r="AT401" s="2"/>
      <c r="AU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7"/>
      <c r="AO402" s="7"/>
      <c r="AP402" s="2"/>
      <c r="AQ402" s="2"/>
      <c r="AR402" s="2"/>
      <c r="AS402" s="2"/>
      <c r="AT402" s="2"/>
      <c r="AU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7"/>
      <c r="AO403" s="7"/>
      <c r="AP403" s="2"/>
      <c r="AQ403" s="2"/>
      <c r="AR403" s="2"/>
      <c r="AS403" s="2"/>
      <c r="AT403" s="2"/>
      <c r="AU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7"/>
      <c r="AO404" s="7"/>
      <c r="AP404" s="2"/>
      <c r="AQ404" s="2"/>
      <c r="AR404" s="2"/>
      <c r="AS404" s="2"/>
      <c r="AT404" s="2"/>
      <c r="AU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7"/>
      <c r="AO405" s="7"/>
      <c r="AP405" s="2"/>
      <c r="AQ405" s="2"/>
      <c r="AR405" s="2"/>
      <c r="AS405" s="2"/>
      <c r="AT405" s="2"/>
      <c r="AU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7"/>
      <c r="AO406" s="7"/>
      <c r="AP406" s="2"/>
      <c r="AQ406" s="2"/>
      <c r="AR406" s="2"/>
      <c r="AS406" s="2"/>
      <c r="AT406" s="2"/>
      <c r="AU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7"/>
      <c r="AO407" s="7"/>
      <c r="AP407" s="2"/>
      <c r="AQ407" s="2"/>
      <c r="AR407" s="2"/>
      <c r="AS407" s="2"/>
      <c r="AT407" s="2"/>
      <c r="AU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7"/>
      <c r="AO408" s="7"/>
      <c r="AP408" s="2"/>
      <c r="AQ408" s="2"/>
      <c r="AR408" s="2"/>
      <c r="AS408" s="2"/>
      <c r="AT408" s="2"/>
      <c r="AU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7"/>
      <c r="AO409" s="7"/>
      <c r="AP409" s="2"/>
      <c r="AQ409" s="2"/>
      <c r="AR409" s="2"/>
      <c r="AS409" s="2"/>
      <c r="AT409" s="2"/>
      <c r="AU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7"/>
      <c r="AO410" s="7"/>
      <c r="AP410" s="2"/>
      <c r="AQ410" s="2"/>
      <c r="AR410" s="2"/>
      <c r="AS410" s="2"/>
      <c r="AT410" s="2"/>
      <c r="AU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7"/>
      <c r="AO411" s="7"/>
      <c r="AP411" s="2"/>
      <c r="AQ411" s="2"/>
      <c r="AR411" s="2"/>
      <c r="AS411" s="2"/>
      <c r="AT411" s="2"/>
      <c r="AU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7"/>
      <c r="AO412" s="7"/>
      <c r="AP412" s="2"/>
      <c r="AQ412" s="2"/>
      <c r="AR412" s="2"/>
      <c r="AS412" s="2"/>
      <c r="AT412" s="2"/>
      <c r="AU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7"/>
      <c r="AO413" s="7"/>
      <c r="AP413" s="2"/>
      <c r="AQ413" s="2"/>
      <c r="AR413" s="2"/>
      <c r="AS413" s="2"/>
      <c r="AT413" s="2"/>
      <c r="AU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7"/>
      <c r="AO414" s="7"/>
      <c r="AP414" s="2"/>
      <c r="AQ414" s="2"/>
      <c r="AR414" s="2"/>
      <c r="AS414" s="2"/>
      <c r="AT414" s="2"/>
      <c r="AU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7"/>
      <c r="AO415" s="7"/>
      <c r="AP415" s="2"/>
      <c r="AQ415" s="2"/>
      <c r="AR415" s="2"/>
      <c r="AS415" s="2"/>
      <c r="AT415" s="2"/>
      <c r="AU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7"/>
      <c r="AO416" s="7"/>
      <c r="AP416" s="2"/>
      <c r="AQ416" s="2"/>
      <c r="AR416" s="2"/>
      <c r="AS416" s="2"/>
      <c r="AT416" s="2"/>
      <c r="AU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7"/>
      <c r="AO417" s="7"/>
      <c r="AP417" s="2"/>
      <c r="AQ417" s="2"/>
      <c r="AR417" s="2"/>
      <c r="AS417" s="2"/>
      <c r="AT417" s="2"/>
      <c r="AU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7"/>
      <c r="AO418" s="7"/>
      <c r="AP418" s="2"/>
      <c r="AQ418" s="2"/>
      <c r="AR418" s="2"/>
      <c r="AS418" s="2"/>
      <c r="AT418" s="2"/>
      <c r="AU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7"/>
      <c r="AO419" s="7"/>
      <c r="AP419" s="2"/>
      <c r="AQ419" s="2"/>
      <c r="AR419" s="2"/>
      <c r="AS419" s="2"/>
      <c r="AT419" s="2"/>
      <c r="AU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7"/>
      <c r="AO420" s="7"/>
      <c r="AP420" s="2"/>
      <c r="AQ420" s="2"/>
      <c r="AR420" s="2"/>
      <c r="AS420" s="2"/>
      <c r="AT420" s="2"/>
      <c r="AU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7"/>
      <c r="AO421" s="7"/>
      <c r="AP421" s="2"/>
      <c r="AQ421" s="2"/>
      <c r="AR421" s="2"/>
      <c r="AS421" s="2"/>
      <c r="AT421" s="2"/>
      <c r="AU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7"/>
      <c r="AO422" s="7"/>
      <c r="AP422" s="2"/>
      <c r="AQ422" s="2"/>
      <c r="AR422" s="2"/>
      <c r="AS422" s="2"/>
      <c r="AT422" s="2"/>
      <c r="AU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7"/>
      <c r="AO423" s="7"/>
      <c r="AP423" s="2"/>
      <c r="AQ423" s="2"/>
      <c r="AR423" s="2"/>
      <c r="AS423" s="2"/>
      <c r="AT423" s="2"/>
      <c r="AU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7"/>
      <c r="AO424" s="7"/>
      <c r="AP424" s="2"/>
      <c r="AQ424" s="2"/>
      <c r="AR424" s="2"/>
      <c r="AS424" s="2"/>
      <c r="AT424" s="2"/>
      <c r="AU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7"/>
      <c r="AO425" s="7"/>
      <c r="AP425" s="2"/>
      <c r="AQ425" s="2"/>
      <c r="AR425" s="2"/>
      <c r="AS425" s="2"/>
      <c r="AT425" s="2"/>
      <c r="AU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7"/>
      <c r="AO426" s="7"/>
      <c r="AP426" s="2"/>
      <c r="AQ426" s="2"/>
      <c r="AR426" s="2"/>
      <c r="AS426" s="2"/>
      <c r="AT426" s="2"/>
      <c r="AU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7"/>
      <c r="AO427" s="7"/>
      <c r="AP427" s="2"/>
      <c r="AQ427" s="2"/>
      <c r="AR427" s="2"/>
      <c r="AS427" s="2"/>
      <c r="AT427" s="2"/>
      <c r="AU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7"/>
      <c r="AO428" s="7"/>
      <c r="AP428" s="2"/>
      <c r="AQ428" s="2"/>
      <c r="AR428" s="2"/>
      <c r="AS428" s="2"/>
      <c r="AT428" s="2"/>
      <c r="AU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7"/>
      <c r="AO429" s="7"/>
      <c r="AP429" s="2"/>
      <c r="AQ429" s="2"/>
      <c r="AR429" s="2"/>
      <c r="AS429" s="2"/>
      <c r="AT429" s="2"/>
      <c r="AU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7"/>
      <c r="AO430" s="7"/>
      <c r="AP430" s="2"/>
      <c r="AQ430" s="2"/>
      <c r="AR430" s="2"/>
      <c r="AS430" s="2"/>
      <c r="AT430" s="2"/>
      <c r="AU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7"/>
      <c r="AO431" s="7"/>
      <c r="AP431" s="2"/>
      <c r="AQ431" s="2"/>
      <c r="AR431" s="2"/>
      <c r="AS431" s="2"/>
      <c r="AT431" s="2"/>
      <c r="AU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7"/>
      <c r="AO432" s="7"/>
      <c r="AP432" s="2"/>
      <c r="AQ432" s="2"/>
      <c r="AR432" s="2"/>
      <c r="AS432" s="2"/>
      <c r="AT432" s="2"/>
      <c r="AU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7"/>
      <c r="AO433" s="7"/>
      <c r="AP433" s="2"/>
      <c r="AQ433" s="2"/>
      <c r="AR433" s="2"/>
      <c r="AS433" s="2"/>
      <c r="AT433" s="2"/>
      <c r="AU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7"/>
      <c r="AO434" s="7"/>
      <c r="AP434" s="2"/>
      <c r="AQ434" s="2"/>
      <c r="AR434" s="2"/>
      <c r="AS434" s="2"/>
      <c r="AT434" s="2"/>
      <c r="AU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7"/>
      <c r="AO435" s="7"/>
      <c r="AP435" s="2"/>
      <c r="AQ435" s="2"/>
      <c r="AR435" s="2"/>
      <c r="AS435" s="2"/>
      <c r="AT435" s="2"/>
      <c r="AU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7"/>
      <c r="AO436" s="7"/>
      <c r="AP436" s="2"/>
      <c r="AQ436" s="2"/>
      <c r="AR436" s="2"/>
      <c r="AS436" s="2"/>
      <c r="AT436" s="2"/>
      <c r="AU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7"/>
      <c r="AO437" s="7"/>
      <c r="AP437" s="2"/>
      <c r="AQ437" s="2"/>
      <c r="AR437" s="2"/>
      <c r="AS437" s="2"/>
      <c r="AT437" s="2"/>
      <c r="AU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7"/>
      <c r="AO438" s="7"/>
      <c r="AP438" s="2"/>
      <c r="AQ438" s="2"/>
      <c r="AR438" s="2"/>
      <c r="AS438" s="2"/>
      <c r="AT438" s="2"/>
      <c r="AU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7"/>
      <c r="AO439" s="7"/>
      <c r="AP439" s="2"/>
      <c r="AQ439" s="2"/>
      <c r="AR439" s="2"/>
      <c r="AS439" s="2"/>
      <c r="AT439" s="2"/>
      <c r="AU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7"/>
      <c r="AO440" s="7"/>
      <c r="AP440" s="2"/>
      <c r="AQ440" s="2"/>
      <c r="AR440" s="2"/>
      <c r="AS440" s="2"/>
      <c r="AT440" s="2"/>
      <c r="AU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7"/>
      <c r="AO441" s="7"/>
      <c r="AP441" s="2"/>
      <c r="AQ441" s="2"/>
      <c r="AR441" s="2"/>
      <c r="AS441" s="2"/>
      <c r="AT441" s="2"/>
      <c r="AU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7"/>
      <c r="AO442" s="7"/>
      <c r="AP442" s="2"/>
      <c r="AQ442" s="2"/>
      <c r="AR442" s="2"/>
      <c r="AS442" s="2"/>
      <c r="AT442" s="2"/>
      <c r="AU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7"/>
      <c r="AO443" s="7"/>
      <c r="AP443" s="2"/>
      <c r="AQ443" s="2"/>
      <c r="AR443" s="2"/>
      <c r="AS443" s="2"/>
      <c r="AT443" s="2"/>
      <c r="AU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7"/>
      <c r="AO444" s="7"/>
      <c r="AP444" s="2"/>
      <c r="AQ444" s="2"/>
      <c r="AR444" s="2"/>
      <c r="AS444" s="2"/>
      <c r="AT444" s="2"/>
      <c r="AU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7"/>
      <c r="AO445" s="7"/>
      <c r="AP445" s="2"/>
      <c r="AQ445" s="2"/>
      <c r="AR445" s="2"/>
      <c r="AS445" s="2"/>
      <c r="AT445" s="2"/>
      <c r="AU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7"/>
      <c r="AO446" s="7"/>
      <c r="AP446" s="2"/>
      <c r="AQ446" s="2"/>
      <c r="AR446" s="2"/>
      <c r="AS446" s="2"/>
      <c r="AT446" s="2"/>
      <c r="AU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7"/>
      <c r="AO447" s="7"/>
      <c r="AP447" s="2"/>
      <c r="AQ447" s="2"/>
      <c r="AR447" s="2"/>
      <c r="AS447" s="2"/>
      <c r="AT447" s="2"/>
      <c r="AU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7"/>
      <c r="AO448" s="7"/>
      <c r="AP448" s="2"/>
      <c r="AQ448" s="2"/>
      <c r="AR448" s="2"/>
      <c r="AS448" s="2"/>
      <c r="AT448" s="2"/>
      <c r="AU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7"/>
      <c r="AO449" s="7"/>
      <c r="AP449" s="2"/>
      <c r="AQ449" s="2"/>
      <c r="AR449" s="2"/>
      <c r="AS449" s="2"/>
      <c r="AT449" s="2"/>
      <c r="AU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7"/>
      <c r="AO450" s="7"/>
      <c r="AP450" s="2"/>
      <c r="AQ450" s="2"/>
      <c r="AR450" s="2"/>
      <c r="AS450" s="2"/>
      <c r="AT450" s="2"/>
      <c r="AU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7"/>
      <c r="AO451" s="7"/>
      <c r="AP451" s="2"/>
      <c r="AQ451" s="2"/>
      <c r="AR451" s="2"/>
      <c r="AS451" s="2"/>
      <c r="AT451" s="2"/>
      <c r="AU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7"/>
      <c r="AO452" s="7"/>
      <c r="AP452" s="2"/>
      <c r="AQ452" s="2"/>
      <c r="AR452" s="2"/>
      <c r="AS452" s="2"/>
      <c r="AT452" s="2"/>
      <c r="AU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7"/>
      <c r="AO453" s="7"/>
      <c r="AP453" s="2"/>
      <c r="AQ453" s="2"/>
      <c r="AR453" s="2"/>
      <c r="AS453" s="2"/>
      <c r="AT453" s="2"/>
      <c r="AU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7"/>
      <c r="AO454" s="7"/>
      <c r="AP454" s="2"/>
      <c r="AQ454" s="2"/>
      <c r="AR454" s="2"/>
      <c r="AS454" s="2"/>
      <c r="AT454" s="2"/>
      <c r="AU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7"/>
      <c r="AO455" s="7"/>
      <c r="AP455" s="2"/>
      <c r="AQ455" s="2"/>
      <c r="AR455" s="2"/>
      <c r="AS455" s="2"/>
      <c r="AT455" s="2"/>
      <c r="AU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7"/>
      <c r="AO456" s="7"/>
      <c r="AP456" s="2"/>
      <c r="AQ456" s="2"/>
      <c r="AR456" s="2"/>
      <c r="AS456" s="2"/>
      <c r="AT456" s="2"/>
      <c r="AU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7"/>
      <c r="AO457" s="7"/>
      <c r="AP457" s="2"/>
      <c r="AQ457" s="2"/>
      <c r="AR457" s="2"/>
      <c r="AS457" s="2"/>
      <c r="AT457" s="2"/>
      <c r="AU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7"/>
      <c r="AO458" s="7"/>
      <c r="AP458" s="2"/>
      <c r="AQ458" s="2"/>
      <c r="AR458" s="2"/>
      <c r="AS458" s="2"/>
      <c r="AT458" s="2"/>
      <c r="AU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7"/>
      <c r="AO459" s="7"/>
      <c r="AP459" s="2"/>
      <c r="AQ459" s="2"/>
      <c r="AR459" s="2"/>
      <c r="AS459" s="2"/>
      <c r="AT459" s="2"/>
      <c r="AU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7"/>
      <c r="AO460" s="7"/>
      <c r="AP460" s="2"/>
      <c r="AQ460" s="2"/>
      <c r="AR460" s="2"/>
      <c r="AS460" s="2"/>
      <c r="AT460" s="2"/>
      <c r="AU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7"/>
      <c r="AO461" s="7"/>
      <c r="AP461" s="2"/>
      <c r="AQ461" s="2"/>
      <c r="AR461" s="2"/>
      <c r="AS461" s="2"/>
      <c r="AT461" s="2"/>
      <c r="AU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7"/>
      <c r="AO462" s="7"/>
      <c r="AP462" s="2"/>
      <c r="AQ462" s="2"/>
      <c r="AR462" s="2"/>
      <c r="AS462" s="2"/>
      <c r="AT462" s="2"/>
      <c r="AU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7"/>
      <c r="AO463" s="7"/>
      <c r="AP463" s="2"/>
      <c r="AQ463" s="2"/>
      <c r="AR463" s="2"/>
      <c r="AS463" s="2"/>
      <c r="AT463" s="2"/>
      <c r="AU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7"/>
      <c r="AO464" s="7"/>
      <c r="AP464" s="2"/>
      <c r="AQ464" s="2"/>
      <c r="AR464" s="2"/>
      <c r="AS464" s="2"/>
      <c r="AT464" s="2"/>
      <c r="AU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7"/>
      <c r="AO465" s="7"/>
      <c r="AP465" s="2"/>
      <c r="AQ465" s="2"/>
      <c r="AR465" s="2"/>
      <c r="AS465" s="2"/>
      <c r="AT465" s="2"/>
      <c r="AU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7"/>
      <c r="AO466" s="7"/>
      <c r="AP466" s="2"/>
      <c r="AQ466" s="2"/>
      <c r="AR466" s="2"/>
      <c r="AS466" s="2"/>
      <c r="AT466" s="2"/>
      <c r="AU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7"/>
      <c r="AO467" s="7"/>
      <c r="AP467" s="2"/>
      <c r="AQ467" s="2"/>
      <c r="AR467" s="2"/>
      <c r="AS467" s="2"/>
      <c r="AT467" s="2"/>
      <c r="AU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7"/>
      <c r="AO468" s="7"/>
      <c r="AP468" s="2"/>
      <c r="AQ468" s="2"/>
      <c r="AR468" s="2"/>
      <c r="AS468" s="2"/>
      <c r="AT468" s="2"/>
      <c r="AU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7"/>
      <c r="AO469" s="7"/>
      <c r="AP469" s="2"/>
      <c r="AQ469" s="2"/>
      <c r="AR469" s="2"/>
      <c r="AS469" s="2"/>
      <c r="AT469" s="2"/>
      <c r="AU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7"/>
      <c r="AO470" s="7"/>
      <c r="AP470" s="2"/>
      <c r="AQ470" s="2"/>
      <c r="AR470" s="2"/>
      <c r="AS470" s="2"/>
      <c r="AT470" s="2"/>
      <c r="AU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7"/>
      <c r="AO471" s="7"/>
      <c r="AP471" s="2"/>
      <c r="AQ471" s="2"/>
      <c r="AR471" s="2"/>
      <c r="AS471" s="2"/>
      <c r="AT471" s="2"/>
      <c r="AU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7"/>
      <c r="AO472" s="7"/>
      <c r="AP472" s="2"/>
      <c r="AQ472" s="2"/>
      <c r="AR472" s="2"/>
      <c r="AS472" s="2"/>
      <c r="AT472" s="2"/>
      <c r="AU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7"/>
      <c r="AO473" s="7"/>
      <c r="AP473" s="2"/>
      <c r="AQ473" s="2"/>
      <c r="AR473" s="2"/>
      <c r="AS473" s="2"/>
      <c r="AT473" s="2"/>
      <c r="AU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7"/>
      <c r="AO474" s="7"/>
      <c r="AP474" s="2"/>
      <c r="AQ474" s="2"/>
      <c r="AR474" s="2"/>
      <c r="AS474" s="2"/>
      <c r="AT474" s="2"/>
      <c r="AU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7"/>
      <c r="AO475" s="7"/>
      <c r="AP475" s="2"/>
      <c r="AQ475" s="2"/>
      <c r="AR475" s="2"/>
      <c r="AS475" s="2"/>
      <c r="AT475" s="2"/>
      <c r="AU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7"/>
      <c r="AO476" s="7"/>
      <c r="AP476" s="2"/>
      <c r="AQ476" s="2"/>
      <c r="AR476" s="2"/>
      <c r="AS476" s="2"/>
      <c r="AT476" s="2"/>
      <c r="AU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7"/>
      <c r="AO477" s="7"/>
      <c r="AP477" s="2"/>
      <c r="AQ477" s="2"/>
      <c r="AR477" s="2"/>
      <c r="AS477" s="2"/>
      <c r="AT477" s="2"/>
      <c r="AU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7"/>
      <c r="AO478" s="7"/>
      <c r="AP478" s="2"/>
      <c r="AQ478" s="2"/>
      <c r="AR478" s="2"/>
      <c r="AS478" s="2"/>
      <c r="AT478" s="2"/>
      <c r="AU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7"/>
      <c r="AO479" s="7"/>
      <c r="AP479" s="2"/>
      <c r="AQ479" s="2"/>
      <c r="AR479" s="2"/>
      <c r="AS479" s="2"/>
      <c r="AT479" s="2"/>
      <c r="AU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7"/>
      <c r="AO480" s="7"/>
      <c r="AP480" s="2"/>
      <c r="AQ480" s="2"/>
      <c r="AR480" s="2"/>
      <c r="AS480" s="2"/>
      <c r="AT480" s="2"/>
      <c r="AU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7"/>
      <c r="AO481" s="7"/>
      <c r="AP481" s="2"/>
      <c r="AQ481" s="2"/>
      <c r="AR481" s="2"/>
      <c r="AS481" s="2"/>
      <c r="AT481" s="2"/>
      <c r="AU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7"/>
      <c r="AO482" s="7"/>
      <c r="AP482" s="2"/>
      <c r="AQ482" s="2"/>
      <c r="AR482" s="2"/>
      <c r="AS482" s="2"/>
      <c r="AT482" s="2"/>
      <c r="AU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7"/>
      <c r="AO483" s="7"/>
      <c r="AP483" s="2"/>
      <c r="AQ483" s="2"/>
      <c r="AR483" s="2"/>
      <c r="AS483" s="2"/>
      <c r="AT483" s="2"/>
      <c r="AU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7"/>
      <c r="AO484" s="7"/>
      <c r="AP484" s="2"/>
      <c r="AQ484" s="2"/>
      <c r="AR484" s="2"/>
      <c r="AS484" s="2"/>
      <c r="AT484" s="2"/>
      <c r="AU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7"/>
      <c r="AO485" s="7"/>
      <c r="AP485" s="2"/>
      <c r="AQ485" s="2"/>
      <c r="AR485" s="2"/>
      <c r="AS485" s="2"/>
      <c r="AT485" s="2"/>
      <c r="AU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7"/>
      <c r="AO486" s="7"/>
      <c r="AP486" s="2"/>
      <c r="AQ486" s="2"/>
      <c r="AR486" s="2"/>
      <c r="AS486" s="2"/>
      <c r="AT486" s="2"/>
      <c r="AU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7"/>
      <c r="AO487" s="7"/>
      <c r="AP487" s="2"/>
      <c r="AQ487" s="2"/>
      <c r="AR487" s="2"/>
      <c r="AS487" s="2"/>
      <c r="AT487" s="2"/>
      <c r="AU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7"/>
      <c r="AO488" s="7"/>
      <c r="AP488" s="2"/>
      <c r="AQ488" s="2"/>
      <c r="AR488" s="2"/>
      <c r="AS488" s="2"/>
      <c r="AT488" s="2"/>
      <c r="AU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7"/>
      <c r="AO489" s="7"/>
      <c r="AP489" s="2"/>
      <c r="AQ489" s="2"/>
      <c r="AR489" s="2"/>
      <c r="AS489" s="2"/>
      <c r="AT489" s="2"/>
      <c r="AU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7"/>
      <c r="AO490" s="7"/>
      <c r="AP490" s="2"/>
      <c r="AQ490" s="2"/>
      <c r="AR490" s="2"/>
      <c r="AS490" s="2"/>
      <c r="AT490" s="2"/>
      <c r="AU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7"/>
      <c r="AO491" s="7"/>
      <c r="AP491" s="2"/>
      <c r="AQ491" s="2"/>
      <c r="AR491" s="2"/>
      <c r="AS491" s="2"/>
      <c r="AT491" s="2"/>
      <c r="AU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7"/>
      <c r="AO492" s="7"/>
      <c r="AP492" s="2"/>
      <c r="AQ492" s="2"/>
      <c r="AR492" s="2"/>
      <c r="AS492" s="2"/>
      <c r="AT492" s="2"/>
      <c r="AU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7"/>
      <c r="AO493" s="7"/>
      <c r="AP493" s="2"/>
      <c r="AQ493" s="2"/>
      <c r="AR493" s="2"/>
      <c r="AS493" s="2"/>
      <c r="AT493" s="2"/>
      <c r="AU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7"/>
      <c r="AO494" s="7"/>
      <c r="AP494" s="2"/>
      <c r="AQ494" s="2"/>
      <c r="AR494" s="2"/>
      <c r="AS494" s="2"/>
      <c r="AT494" s="2"/>
      <c r="AU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7"/>
      <c r="AO495" s="7"/>
      <c r="AP495" s="2"/>
      <c r="AQ495" s="2"/>
      <c r="AR495" s="2"/>
      <c r="AS495" s="2"/>
      <c r="AT495" s="2"/>
      <c r="AU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7"/>
      <c r="AO496" s="7"/>
      <c r="AP496" s="2"/>
      <c r="AQ496" s="2"/>
      <c r="AR496" s="2"/>
      <c r="AS496" s="2"/>
      <c r="AT496" s="2"/>
      <c r="AU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7"/>
      <c r="AO497" s="7"/>
      <c r="AP497" s="2"/>
      <c r="AQ497" s="2"/>
      <c r="AR497" s="2"/>
      <c r="AS497" s="2"/>
      <c r="AT497" s="2"/>
      <c r="AU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7"/>
      <c r="AO498" s="7"/>
      <c r="AP498" s="2"/>
      <c r="AQ498" s="2"/>
      <c r="AR498" s="2"/>
      <c r="AS498" s="2"/>
      <c r="AT498" s="2"/>
      <c r="AU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7"/>
      <c r="AO499" s="7"/>
      <c r="AP499" s="2"/>
      <c r="AQ499" s="2"/>
      <c r="AR499" s="2"/>
      <c r="AS499" s="2"/>
      <c r="AT499" s="2"/>
      <c r="AU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7"/>
      <c r="AO500" s="7"/>
      <c r="AP500" s="2"/>
      <c r="AQ500" s="2"/>
      <c r="AR500" s="2"/>
      <c r="AS500" s="2"/>
      <c r="AT500" s="2"/>
      <c r="AU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7"/>
      <c r="AO501" s="7"/>
      <c r="AP501" s="2"/>
      <c r="AQ501" s="2"/>
      <c r="AR501" s="2"/>
      <c r="AS501" s="2"/>
      <c r="AT501" s="2"/>
      <c r="AU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7"/>
      <c r="AO502" s="7"/>
      <c r="AP502" s="2"/>
      <c r="AQ502" s="2"/>
      <c r="AR502" s="2"/>
      <c r="AS502" s="2"/>
      <c r="AT502" s="2"/>
      <c r="AU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7"/>
      <c r="AO503" s="7"/>
      <c r="AP503" s="2"/>
      <c r="AQ503" s="2"/>
      <c r="AR503" s="2"/>
      <c r="AS503" s="2"/>
      <c r="AT503" s="2"/>
      <c r="AU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7"/>
      <c r="AO504" s="7"/>
      <c r="AP504" s="2"/>
      <c r="AQ504" s="2"/>
      <c r="AR504" s="2"/>
      <c r="AS504" s="2"/>
      <c r="AT504" s="2"/>
      <c r="AU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7"/>
      <c r="AO505" s="7"/>
      <c r="AP505" s="2"/>
      <c r="AQ505" s="2"/>
      <c r="AR505" s="2"/>
      <c r="AS505" s="2"/>
      <c r="AT505" s="2"/>
      <c r="AU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7"/>
      <c r="AO506" s="7"/>
      <c r="AP506" s="2"/>
      <c r="AQ506" s="2"/>
      <c r="AR506" s="2"/>
      <c r="AS506" s="2"/>
      <c r="AT506" s="2"/>
      <c r="AU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7"/>
      <c r="AO507" s="7"/>
      <c r="AP507" s="2"/>
      <c r="AQ507" s="2"/>
      <c r="AR507" s="2"/>
      <c r="AS507" s="2"/>
      <c r="AT507" s="2"/>
      <c r="AU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7"/>
      <c r="AO508" s="7"/>
      <c r="AP508" s="2"/>
      <c r="AQ508" s="2"/>
      <c r="AR508" s="2"/>
      <c r="AS508" s="2"/>
      <c r="AT508" s="2"/>
      <c r="AU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7"/>
      <c r="AO509" s="7"/>
      <c r="AP509" s="2"/>
      <c r="AQ509" s="2"/>
      <c r="AR509" s="2"/>
      <c r="AS509" s="2"/>
      <c r="AT509" s="2"/>
      <c r="AU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7"/>
      <c r="AO510" s="7"/>
      <c r="AP510" s="2"/>
      <c r="AQ510" s="2"/>
      <c r="AR510" s="2"/>
      <c r="AS510" s="2"/>
      <c r="AT510" s="2"/>
      <c r="AU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7"/>
      <c r="AO511" s="7"/>
      <c r="AP511" s="2"/>
      <c r="AQ511" s="2"/>
      <c r="AR511" s="2"/>
      <c r="AS511" s="2"/>
      <c r="AT511" s="2"/>
      <c r="AU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7"/>
      <c r="AO512" s="7"/>
      <c r="AP512" s="2"/>
      <c r="AQ512" s="2"/>
      <c r="AR512" s="2"/>
      <c r="AS512" s="2"/>
      <c r="AT512" s="2"/>
      <c r="AU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7"/>
      <c r="AO513" s="7"/>
      <c r="AP513" s="2"/>
      <c r="AQ513" s="2"/>
      <c r="AR513" s="2"/>
      <c r="AS513" s="2"/>
      <c r="AT513" s="2"/>
      <c r="AU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7"/>
      <c r="AO514" s="7"/>
      <c r="AP514" s="2"/>
      <c r="AQ514" s="2"/>
      <c r="AR514" s="2"/>
      <c r="AS514" s="2"/>
      <c r="AT514" s="2"/>
      <c r="AU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7"/>
      <c r="AO515" s="7"/>
      <c r="AP515" s="2"/>
      <c r="AQ515" s="2"/>
      <c r="AR515" s="2"/>
      <c r="AS515" s="2"/>
      <c r="AT515" s="2"/>
      <c r="AU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7"/>
      <c r="AO516" s="7"/>
      <c r="AP516" s="2"/>
      <c r="AQ516" s="2"/>
      <c r="AR516" s="2"/>
      <c r="AS516" s="2"/>
      <c r="AT516" s="2"/>
      <c r="AU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7"/>
      <c r="AO517" s="7"/>
      <c r="AP517" s="2"/>
      <c r="AQ517" s="2"/>
      <c r="AR517" s="2"/>
      <c r="AS517" s="2"/>
      <c r="AT517" s="2"/>
      <c r="AU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7"/>
      <c r="AO518" s="7"/>
      <c r="AP518" s="2"/>
      <c r="AQ518" s="2"/>
      <c r="AR518" s="2"/>
      <c r="AS518" s="2"/>
      <c r="AT518" s="2"/>
      <c r="AU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7"/>
      <c r="AO519" s="7"/>
      <c r="AP519" s="2"/>
      <c r="AQ519" s="2"/>
      <c r="AR519" s="2"/>
      <c r="AS519" s="2"/>
      <c r="AT519" s="2"/>
      <c r="AU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7"/>
      <c r="AO520" s="7"/>
      <c r="AP520" s="2"/>
      <c r="AQ520" s="2"/>
      <c r="AR520" s="2"/>
      <c r="AS520" s="2"/>
      <c r="AT520" s="2"/>
      <c r="AU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7"/>
      <c r="AO521" s="7"/>
      <c r="AP521" s="2"/>
      <c r="AQ521" s="2"/>
      <c r="AR521" s="2"/>
      <c r="AS521" s="2"/>
      <c r="AT521" s="2"/>
      <c r="AU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7"/>
      <c r="AO522" s="7"/>
      <c r="AP522" s="2"/>
      <c r="AQ522" s="2"/>
      <c r="AR522" s="2"/>
      <c r="AS522" s="2"/>
      <c r="AT522" s="2"/>
      <c r="AU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7"/>
      <c r="AO523" s="7"/>
      <c r="AP523" s="2"/>
      <c r="AQ523" s="2"/>
      <c r="AR523" s="2"/>
      <c r="AS523" s="2"/>
      <c r="AT523" s="2"/>
      <c r="AU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7"/>
      <c r="AO524" s="7"/>
      <c r="AP524" s="2"/>
      <c r="AQ524" s="2"/>
      <c r="AR524" s="2"/>
      <c r="AS524" s="2"/>
      <c r="AT524" s="2"/>
      <c r="AU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7"/>
      <c r="AO525" s="7"/>
      <c r="AP525" s="2"/>
      <c r="AQ525" s="2"/>
      <c r="AR525" s="2"/>
      <c r="AS525" s="2"/>
      <c r="AT525" s="2"/>
      <c r="AU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7"/>
      <c r="AO526" s="7"/>
      <c r="AP526" s="2"/>
      <c r="AQ526" s="2"/>
      <c r="AR526" s="2"/>
      <c r="AS526" s="2"/>
      <c r="AT526" s="2"/>
      <c r="AU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7"/>
      <c r="AO527" s="7"/>
      <c r="AP527" s="2"/>
      <c r="AQ527" s="2"/>
      <c r="AR527" s="2"/>
      <c r="AS527" s="2"/>
      <c r="AT527" s="2"/>
      <c r="AU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7"/>
      <c r="AO528" s="7"/>
      <c r="AP528" s="2"/>
      <c r="AQ528" s="2"/>
      <c r="AR528" s="2"/>
      <c r="AS528" s="2"/>
      <c r="AT528" s="2"/>
      <c r="AU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7"/>
      <c r="AO529" s="7"/>
      <c r="AP529" s="2"/>
      <c r="AQ529" s="2"/>
      <c r="AR529" s="2"/>
      <c r="AS529" s="2"/>
      <c r="AT529" s="2"/>
      <c r="AU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7"/>
      <c r="AO530" s="7"/>
      <c r="AP530" s="2"/>
      <c r="AQ530" s="2"/>
      <c r="AR530" s="2"/>
      <c r="AS530" s="2"/>
      <c r="AT530" s="2"/>
      <c r="AU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7"/>
      <c r="AO531" s="7"/>
      <c r="AP531" s="2"/>
      <c r="AQ531" s="2"/>
      <c r="AR531" s="2"/>
      <c r="AS531" s="2"/>
      <c r="AT531" s="2"/>
      <c r="AU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7"/>
      <c r="AO532" s="7"/>
      <c r="AP532" s="2"/>
      <c r="AQ532" s="2"/>
      <c r="AR532" s="2"/>
      <c r="AS532" s="2"/>
      <c r="AT532" s="2"/>
      <c r="AU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7"/>
      <c r="AO533" s="7"/>
      <c r="AP533" s="2"/>
      <c r="AQ533" s="2"/>
      <c r="AR533" s="2"/>
      <c r="AS533" s="2"/>
      <c r="AT533" s="2"/>
      <c r="AU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7"/>
      <c r="AO534" s="7"/>
      <c r="AP534" s="2"/>
      <c r="AQ534" s="2"/>
      <c r="AR534" s="2"/>
      <c r="AS534" s="2"/>
      <c r="AT534" s="2"/>
      <c r="AU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7"/>
      <c r="AO535" s="7"/>
      <c r="AP535" s="2"/>
      <c r="AQ535" s="2"/>
      <c r="AR535" s="2"/>
      <c r="AS535" s="2"/>
      <c r="AT535" s="2"/>
      <c r="AU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7"/>
      <c r="AO536" s="7"/>
      <c r="AP536" s="2"/>
      <c r="AQ536" s="2"/>
      <c r="AR536" s="2"/>
      <c r="AS536" s="2"/>
      <c r="AT536" s="2"/>
      <c r="AU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7"/>
      <c r="AO537" s="7"/>
      <c r="AP537" s="2"/>
      <c r="AQ537" s="2"/>
      <c r="AR537" s="2"/>
      <c r="AS537" s="2"/>
      <c r="AT537" s="2"/>
      <c r="AU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7"/>
      <c r="AO538" s="7"/>
      <c r="AP538" s="2"/>
      <c r="AQ538" s="2"/>
      <c r="AR538" s="2"/>
      <c r="AS538" s="2"/>
      <c r="AT538" s="2"/>
      <c r="AU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7"/>
      <c r="AO539" s="7"/>
      <c r="AP539" s="2"/>
      <c r="AQ539" s="2"/>
      <c r="AR539" s="2"/>
      <c r="AS539" s="2"/>
      <c r="AT539" s="2"/>
      <c r="AU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7"/>
      <c r="AO540" s="7"/>
      <c r="AP540" s="2"/>
      <c r="AQ540" s="2"/>
      <c r="AR540" s="2"/>
      <c r="AS540" s="2"/>
      <c r="AT540" s="2"/>
      <c r="AU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7"/>
      <c r="AO541" s="7"/>
      <c r="AP541" s="2"/>
      <c r="AQ541" s="2"/>
      <c r="AR541" s="2"/>
      <c r="AS541" s="2"/>
      <c r="AT541" s="2"/>
      <c r="AU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7"/>
      <c r="AO542" s="7"/>
      <c r="AP542" s="2"/>
      <c r="AQ542" s="2"/>
      <c r="AR542" s="2"/>
      <c r="AS542" s="2"/>
      <c r="AT542" s="2"/>
      <c r="AU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7"/>
      <c r="AO543" s="7"/>
      <c r="AP543" s="2"/>
      <c r="AQ543" s="2"/>
      <c r="AR543" s="2"/>
      <c r="AS543" s="2"/>
      <c r="AT543" s="2"/>
      <c r="AU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7"/>
      <c r="AO544" s="7"/>
      <c r="AP544" s="2"/>
      <c r="AQ544" s="2"/>
      <c r="AR544" s="2"/>
      <c r="AS544" s="2"/>
      <c r="AT544" s="2"/>
      <c r="AU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7"/>
      <c r="AO545" s="7"/>
      <c r="AP545" s="2"/>
      <c r="AQ545" s="2"/>
      <c r="AR545" s="2"/>
      <c r="AS545" s="2"/>
      <c r="AT545" s="2"/>
      <c r="AU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7"/>
      <c r="AO546" s="7"/>
      <c r="AP546" s="2"/>
      <c r="AQ546" s="2"/>
      <c r="AR546" s="2"/>
      <c r="AS546" s="2"/>
      <c r="AT546" s="2"/>
      <c r="AU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7"/>
      <c r="AO547" s="7"/>
      <c r="AP547" s="2"/>
      <c r="AQ547" s="2"/>
      <c r="AR547" s="2"/>
      <c r="AS547" s="2"/>
      <c r="AT547" s="2"/>
      <c r="AU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7"/>
      <c r="AO548" s="7"/>
      <c r="AP548" s="2"/>
      <c r="AQ548" s="2"/>
      <c r="AR548" s="2"/>
      <c r="AS548" s="2"/>
      <c r="AT548" s="2"/>
      <c r="AU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7"/>
      <c r="AO549" s="7"/>
      <c r="AP549" s="2"/>
      <c r="AQ549" s="2"/>
      <c r="AR549" s="2"/>
      <c r="AS549" s="2"/>
      <c r="AT549" s="2"/>
      <c r="AU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7"/>
      <c r="AO550" s="7"/>
      <c r="AP550" s="2"/>
      <c r="AQ550" s="2"/>
      <c r="AR550" s="2"/>
      <c r="AS550" s="2"/>
      <c r="AT550" s="2"/>
      <c r="AU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7"/>
      <c r="AO551" s="7"/>
      <c r="AP551" s="2"/>
      <c r="AQ551" s="2"/>
      <c r="AR551" s="2"/>
      <c r="AS551" s="2"/>
      <c r="AT551" s="2"/>
      <c r="AU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7"/>
      <c r="AO552" s="7"/>
      <c r="AP552" s="2"/>
      <c r="AQ552" s="2"/>
      <c r="AR552" s="2"/>
      <c r="AS552" s="2"/>
      <c r="AT552" s="2"/>
      <c r="AU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7"/>
      <c r="AO553" s="7"/>
      <c r="AP553" s="2"/>
      <c r="AQ553" s="2"/>
      <c r="AR553" s="2"/>
      <c r="AS553" s="2"/>
      <c r="AT553" s="2"/>
      <c r="AU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7"/>
      <c r="AO554" s="7"/>
      <c r="AP554" s="2"/>
      <c r="AQ554" s="2"/>
      <c r="AR554" s="2"/>
      <c r="AS554" s="2"/>
      <c r="AT554" s="2"/>
      <c r="AU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7"/>
      <c r="AO555" s="7"/>
      <c r="AP555" s="2"/>
      <c r="AQ555" s="2"/>
      <c r="AR555" s="2"/>
      <c r="AS555" s="2"/>
      <c r="AT555" s="2"/>
      <c r="AU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7"/>
      <c r="AO556" s="7"/>
      <c r="AP556" s="2"/>
      <c r="AQ556" s="2"/>
      <c r="AR556" s="2"/>
      <c r="AS556" s="2"/>
      <c r="AT556" s="2"/>
      <c r="AU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7"/>
      <c r="AO557" s="7"/>
      <c r="AP557" s="2"/>
      <c r="AQ557" s="2"/>
      <c r="AR557" s="2"/>
      <c r="AS557" s="2"/>
      <c r="AT557" s="2"/>
      <c r="AU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7"/>
      <c r="AO558" s="7"/>
      <c r="AP558" s="2"/>
      <c r="AQ558" s="2"/>
      <c r="AR558" s="2"/>
      <c r="AS558" s="2"/>
      <c r="AT558" s="2"/>
      <c r="AU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7"/>
      <c r="AO559" s="7"/>
      <c r="AP559" s="2"/>
      <c r="AQ559" s="2"/>
      <c r="AR559" s="2"/>
      <c r="AS559" s="2"/>
      <c r="AT559" s="2"/>
      <c r="AU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7"/>
      <c r="AO560" s="7"/>
      <c r="AP560" s="2"/>
      <c r="AQ560" s="2"/>
      <c r="AR560" s="2"/>
      <c r="AS560" s="2"/>
      <c r="AT560" s="2"/>
      <c r="AU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7"/>
      <c r="AO561" s="7"/>
      <c r="AP561" s="2"/>
      <c r="AQ561" s="2"/>
      <c r="AR561" s="2"/>
      <c r="AS561" s="2"/>
      <c r="AT561" s="2"/>
      <c r="AU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7"/>
      <c r="AO562" s="7"/>
      <c r="AP562" s="2"/>
      <c r="AQ562" s="2"/>
      <c r="AR562" s="2"/>
      <c r="AS562" s="2"/>
      <c r="AT562" s="2"/>
      <c r="AU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7"/>
      <c r="AO563" s="7"/>
      <c r="AP563" s="2"/>
      <c r="AQ563" s="2"/>
      <c r="AR563" s="2"/>
      <c r="AS563" s="2"/>
      <c r="AT563" s="2"/>
      <c r="AU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7"/>
      <c r="AO564" s="7"/>
      <c r="AP564" s="2"/>
      <c r="AQ564" s="2"/>
      <c r="AR564" s="2"/>
      <c r="AS564" s="2"/>
      <c r="AT564" s="2"/>
      <c r="AU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7"/>
      <c r="AO565" s="7"/>
      <c r="AP565" s="2"/>
      <c r="AQ565" s="2"/>
      <c r="AR565" s="2"/>
      <c r="AS565" s="2"/>
      <c r="AT565" s="2"/>
      <c r="AU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7"/>
      <c r="AO566" s="7"/>
      <c r="AP566" s="2"/>
      <c r="AQ566" s="2"/>
      <c r="AR566" s="2"/>
      <c r="AS566" s="2"/>
      <c r="AT566" s="2"/>
      <c r="AU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7"/>
      <c r="AO567" s="7"/>
      <c r="AP567" s="2"/>
      <c r="AQ567" s="2"/>
      <c r="AR567" s="2"/>
      <c r="AS567" s="2"/>
      <c r="AT567" s="2"/>
      <c r="AU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7"/>
      <c r="AO568" s="7"/>
      <c r="AP568" s="2"/>
      <c r="AQ568" s="2"/>
      <c r="AR568" s="2"/>
      <c r="AS568" s="2"/>
      <c r="AT568" s="2"/>
      <c r="AU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7"/>
      <c r="AO569" s="7"/>
      <c r="AP569" s="2"/>
      <c r="AQ569" s="2"/>
      <c r="AR569" s="2"/>
      <c r="AS569" s="2"/>
      <c r="AT569" s="2"/>
      <c r="AU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7"/>
      <c r="AO570" s="7"/>
      <c r="AP570" s="2"/>
      <c r="AQ570" s="2"/>
      <c r="AR570" s="2"/>
      <c r="AS570" s="2"/>
      <c r="AT570" s="2"/>
      <c r="AU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7"/>
      <c r="AO571" s="7"/>
      <c r="AP571" s="2"/>
      <c r="AQ571" s="2"/>
      <c r="AR571" s="2"/>
      <c r="AS571" s="2"/>
      <c r="AT571" s="2"/>
      <c r="AU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7"/>
      <c r="AO572" s="7"/>
      <c r="AP572" s="2"/>
      <c r="AQ572" s="2"/>
      <c r="AR572" s="2"/>
      <c r="AS572" s="2"/>
      <c r="AT572" s="2"/>
      <c r="AU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7"/>
      <c r="AO573" s="7"/>
      <c r="AP573" s="2"/>
      <c r="AQ573" s="2"/>
      <c r="AR573" s="2"/>
      <c r="AS573" s="2"/>
      <c r="AT573" s="2"/>
      <c r="AU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7"/>
      <c r="AO574" s="7"/>
      <c r="AP574" s="2"/>
      <c r="AQ574" s="2"/>
      <c r="AR574" s="2"/>
      <c r="AS574" s="2"/>
      <c r="AT574" s="2"/>
      <c r="AU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7"/>
      <c r="AO575" s="7"/>
      <c r="AP575" s="2"/>
      <c r="AQ575" s="2"/>
      <c r="AR575" s="2"/>
      <c r="AS575" s="2"/>
      <c r="AT575" s="2"/>
      <c r="AU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7"/>
      <c r="AO576" s="7"/>
      <c r="AP576" s="2"/>
      <c r="AQ576" s="2"/>
      <c r="AR576" s="2"/>
      <c r="AS576" s="2"/>
      <c r="AT576" s="2"/>
      <c r="AU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7"/>
      <c r="AO577" s="7"/>
      <c r="AP577" s="2"/>
      <c r="AQ577" s="2"/>
      <c r="AR577" s="2"/>
      <c r="AS577" s="2"/>
      <c r="AT577" s="2"/>
      <c r="AU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7"/>
      <c r="AO578" s="7"/>
      <c r="AP578" s="2"/>
      <c r="AQ578" s="2"/>
      <c r="AR578" s="2"/>
      <c r="AS578" s="2"/>
      <c r="AT578" s="2"/>
      <c r="AU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7"/>
      <c r="AO579" s="7"/>
      <c r="AP579" s="2"/>
      <c r="AQ579" s="2"/>
      <c r="AR579" s="2"/>
      <c r="AS579" s="2"/>
      <c r="AT579" s="2"/>
      <c r="AU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7"/>
      <c r="AO580" s="7"/>
      <c r="AP580" s="2"/>
      <c r="AQ580" s="2"/>
      <c r="AR580" s="2"/>
      <c r="AS580" s="2"/>
      <c r="AT580" s="2"/>
      <c r="AU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7"/>
      <c r="AO581" s="7"/>
      <c r="AP581" s="2"/>
      <c r="AQ581" s="2"/>
      <c r="AR581" s="2"/>
      <c r="AS581" s="2"/>
      <c r="AT581" s="2"/>
      <c r="AU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7"/>
      <c r="AO582" s="7"/>
      <c r="AP582" s="2"/>
      <c r="AQ582" s="2"/>
      <c r="AR582" s="2"/>
      <c r="AS582" s="2"/>
      <c r="AT582" s="2"/>
      <c r="AU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7"/>
      <c r="AO583" s="7"/>
      <c r="AP583" s="2"/>
      <c r="AQ583" s="2"/>
      <c r="AR583" s="2"/>
      <c r="AS583" s="2"/>
      <c r="AT583" s="2"/>
      <c r="AU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7"/>
      <c r="AO584" s="7"/>
      <c r="AP584" s="2"/>
      <c r="AQ584" s="2"/>
      <c r="AR584" s="2"/>
      <c r="AS584" s="2"/>
      <c r="AT584" s="2"/>
      <c r="AU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7"/>
      <c r="AO585" s="7"/>
      <c r="AP585" s="2"/>
      <c r="AQ585" s="2"/>
      <c r="AR585" s="2"/>
      <c r="AS585" s="2"/>
      <c r="AT585" s="2"/>
      <c r="AU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7"/>
      <c r="AO586" s="7"/>
      <c r="AP586" s="2"/>
      <c r="AQ586" s="2"/>
      <c r="AR586" s="2"/>
      <c r="AS586" s="2"/>
      <c r="AT586" s="2"/>
      <c r="AU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7"/>
      <c r="AO587" s="7"/>
      <c r="AP587" s="2"/>
      <c r="AQ587" s="2"/>
      <c r="AR587" s="2"/>
      <c r="AS587" s="2"/>
      <c r="AT587" s="2"/>
      <c r="AU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7"/>
      <c r="AO588" s="7"/>
      <c r="AP588" s="2"/>
      <c r="AQ588" s="2"/>
      <c r="AR588" s="2"/>
      <c r="AS588" s="2"/>
      <c r="AT588" s="2"/>
      <c r="AU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7"/>
      <c r="AO589" s="7"/>
      <c r="AP589" s="2"/>
      <c r="AQ589" s="2"/>
      <c r="AR589" s="2"/>
      <c r="AS589" s="2"/>
      <c r="AT589" s="2"/>
      <c r="AU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7"/>
      <c r="AO590" s="7"/>
      <c r="AP590" s="2"/>
      <c r="AQ590" s="2"/>
      <c r="AR590" s="2"/>
      <c r="AS590" s="2"/>
      <c r="AT590" s="2"/>
      <c r="AU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7"/>
      <c r="AO591" s="7"/>
      <c r="AP591" s="2"/>
      <c r="AQ591" s="2"/>
      <c r="AR591" s="2"/>
      <c r="AS591" s="2"/>
      <c r="AT591" s="2"/>
      <c r="AU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7"/>
      <c r="AO592" s="7"/>
      <c r="AP592" s="2"/>
      <c r="AQ592" s="2"/>
      <c r="AR592" s="2"/>
      <c r="AS592" s="2"/>
      <c r="AT592" s="2"/>
      <c r="AU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7"/>
      <c r="AO593" s="7"/>
      <c r="AP593" s="2"/>
      <c r="AQ593" s="2"/>
      <c r="AR593" s="2"/>
      <c r="AS593" s="2"/>
      <c r="AT593" s="2"/>
      <c r="AU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7"/>
      <c r="AO594" s="7"/>
      <c r="AP594" s="2"/>
      <c r="AQ594" s="2"/>
      <c r="AR594" s="2"/>
      <c r="AS594" s="2"/>
      <c r="AT594" s="2"/>
      <c r="AU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7"/>
      <c r="AO595" s="7"/>
      <c r="AP595" s="2"/>
      <c r="AQ595" s="2"/>
      <c r="AR595" s="2"/>
      <c r="AS595" s="2"/>
      <c r="AT595" s="2"/>
      <c r="AU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7"/>
      <c r="AO596" s="7"/>
      <c r="AP596" s="2"/>
      <c r="AQ596" s="2"/>
      <c r="AR596" s="2"/>
      <c r="AS596" s="2"/>
      <c r="AT596" s="2"/>
      <c r="AU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7"/>
      <c r="AO597" s="7"/>
      <c r="AP597" s="2"/>
      <c r="AQ597" s="2"/>
      <c r="AR597" s="2"/>
      <c r="AS597" s="2"/>
      <c r="AT597" s="2"/>
      <c r="AU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7"/>
      <c r="AO598" s="7"/>
      <c r="AP598" s="2"/>
      <c r="AQ598" s="2"/>
      <c r="AR598" s="2"/>
      <c r="AS598" s="2"/>
      <c r="AT598" s="2"/>
      <c r="AU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7"/>
      <c r="AO599" s="7"/>
      <c r="AP599" s="2"/>
      <c r="AQ599" s="2"/>
      <c r="AR599" s="2"/>
      <c r="AS599" s="2"/>
      <c r="AT599" s="2"/>
      <c r="AU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7"/>
      <c r="AO600" s="7"/>
      <c r="AP600" s="2"/>
      <c r="AQ600" s="2"/>
      <c r="AR600" s="2"/>
      <c r="AS600" s="2"/>
      <c r="AT600" s="2"/>
      <c r="AU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7"/>
      <c r="AO601" s="7"/>
      <c r="AP601" s="2"/>
      <c r="AQ601" s="2"/>
      <c r="AR601" s="2"/>
      <c r="AS601" s="2"/>
      <c r="AT601" s="2"/>
      <c r="AU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7"/>
      <c r="AO602" s="7"/>
      <c r="AP602" s="2"/>
      <c r="AQ602" s="2"/>
      <c r="AR602" s="2"/>
      <c r="AS602" s="2"/>
      <c r="AT602" s="2"/>
      <c r="AU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7"/>
      <c r="AO603" s="7"/>
      <c r="AP603" s="2"/>
      <c r="AQ603" s="2"/>
      <c r="AR603" s="2"/>
      <c r="AS603" s="2"/>
      <c r="AT603" s="2"/>
      <c r="AU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7"/>
      <c r="AO604" s="7"/>
      <c r="AP604" s="2"/>
      <c r="AQ604" s="2"/>
      <c r="AR604" s="2"/>
      <c r="AS604" s="2"/>
      <c r="AT604" s="2"/>
      <c r="AU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7"/>
      <c r="AO605" s="7"/>
      <c r="AP605" s="2"/>
      <c r="AQ605" s="2"/>
      <c r="AR605" s="2"/>
      <c r="AS605" s="2"/>
      <c r="AT605" s="2"/>
      <c r="AU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7"/>
      <c r="AO606" s="7"/>
      <c r="AP606" s="2"/>
      <c r="AQ606" s="2"/>
      <c r="AR606" s="2"/>
      <c r="AS606" s="2"/>
      <c r="AT606" s="2"/>
      <c r="AU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7"/>
      <c r="AO607" s="7"/>
      <c r="AP607" s="2"/>
      <c r="AQ607" s="2"/>
      <c r="AR607" s="2"/>
      <c r="AS607" s="2"/>
      <c r="AT607" s="2"/>
      <c r="AU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7"/>
      <c r="AO608" s="7"/>
      <c r="AP608" s="2"/>
      <c r="AQ608" s="2"/>
      <c r="AR608" s="2"/>
      <c r="AS608" s="2"/>
      <c r="AT608" s="2"/>
      <c r="AU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7"/>
      <c r="AO609" s="7"/>
      <c r="AP609" s="2"/>
      <c r="AQ609" s="2"/>
      <c r="AR609" s="2"/>
      <c r="AS609" s="2"/>
      <c r="AT609" s="2"/>
      <c r="AU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7"/>
      <c r="AO610" s="7"/>
      <c r="AP610" s="2"/>
      <c r="AQ610" s="2"/>
      <c r="AR610" s="2"/>
      <c r="AS610" s="2"/>
      <c r="AT610" s="2"/>
      <c r="AU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7"/>
      <c r="AO611" s="7"/>
      <c r="AP611" s="2"/>
      <c r="AQ611" s="2"/>
      <c r="AR611" s="2"/>
      <c r="AS611" s="2"/>
      <c r="AT611" s="2"/>
      <c r="AU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7"/>
      <c r="AO612" s="7"/>
      <c r="AP612" s="2"/>
      <c r="AQ612" s="2"/>
      <c r="AR612" s="2"/>
      <c r="AS612" s="2"/>
      <c r="AT612" s="2"/>
      <c r="AU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7"/>
      <c r="AO613" s="7"/>
      <c r="AP613" s="2"/>
      <c r="AQ613" s="2"/>
      <c r="AR613" s="2"/>
      <c r="AS613" s="2"/>
      <c r="AT613" s="2"/>
      <c r="AU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7"/>
      <c r="AO614" s="7"/>
      <c r="AP614" s="2"/>
      <c r="AQ614" s="2"/>
      <c r="AR614" s="2"/>
      <c r="AS614" s="2"/>
      <c r="AT614" s="2"/>
      <c r="AU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7"/>
      <c r="AO615" s="7"/>
      <c r="AP615" s="2"/>
      <c r="AQ615" s="2"/>
      <c r="AR615" s="2"/>
      <c r="AS615" s="2"/>
      <c r="AT615" s="2"/>
      <c r="AU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7"/>
      <c r="AO616" s="7"/>
      <c r="AP616" s="2"/>
      <c r="AQ616" s="2"/>
      <c r="AR616" s="2"/>
      <c r="AS616" s="2"/>
      <c r="AT616" s="2"/>
      <c r="AU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7"/>
      <c r="AO617" s="7"/>
      <c r="AP617" s="2"/>
      <c r="AQ617" s="2"/>
      <c r="AR617" s="2"/>
      <c r="AS617" s="2"/>
      <c r="AT617" s="2"/>
      <c r="AU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7"/>
      <c r="AO618" s="7"/>
      <c r="AP618" s="2"/>
      <c r="AQ618" s="2"/>
      <c r="AR618" s="2"/>
      <c r="AS618" s="2"/>
      <c r="AT618" s="2"/>
      <c r="AU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7"/>
      <c r="AO619" s="7"/>
      <c r="AP619" s="2"/>
      <c r="AQ619" s="2"/>
      <c r="AR619" s="2"/>
      <c r="AS619" s="2"/>
      <c r="AT619" s="2"/>
      <c r="AU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7"/>
      <c r="AO620" s="7"/>
      <c r="AP620" s="2"/>
      <c r="AQ620" s="2"/>
      <c r="AR620" s="2"/>
      <c r="AS620" s="2"/>
      <c r="AT620" s="2"/>
      <c r="AU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7"/>
      <c r="AO621" s="7"/>
      <c r="AP621" s="2"/>
      <c r="AQ621" s="2"/>
      <c r="AR621" s="2"/>
      <c r="AS621" s="2"/>
      <c r="AT621" s="2"/>
      <c r="AU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7"/>
      <c r="AO622" s="7"/>
      <c r="AP622" s="2"/>
      <c r="AQ622" s="2"/>
      <c r="AR622" s="2"/>
      <c r="AS622" s="2"/>
      <c r="AT622" s="2"/>
      <c r="AU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7"/>
      <c r="AO623" s="7"/>
      <c r="AP623" s="2"/>
      <c r="AQ623" s="2"/>
      <c r="AR623" s="2"/>
      <c r="AS623" s="2"/>
      <c r="AT623" s="2"/>
      <c r="AU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7"/>
      <c r="AO624" s="7"/>
      <c r="AP624" s="2"/>
      <c r="AQ624" s="2"/>
      <c r="AR624" s="2"/>
      <c r="AS624" s="2"/>
      <c r="AT624" s="2"/>
      <c r="AU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7"/>
      <c r="AO625" s="7"/>
      <c r="AP625" s="2"/>
      <c r="AQ625" s="2"/>
      <c r="AR625" s="2"/>
      <c r="AS625" s="2"/>
      <c r="AT625" s="2"/>
      <c r="AU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7"/>
      <c r="AO626" s="7"/>
      <c r="AP626" s="2"/>
      <c r="AQ626" s="2"/>
      <c r="AR626" s="2"/>
      <c r="AS626" s="2"/>
      <c r="AT626" s="2"/>
      <c r="AU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7"/>
      <c r="AO627" s="7"/>
      <c r="AP627" s="2"/>
      <c r="AQ627" s="2"/>
      <c r="AR627" s="2"/>
      <c r="AS627" s="2"/>
      <c r="AT627" s="2"/>
      <c r="AU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7"/>
      <c r="AO628" s="7"/>
      <c r="AP628" s="2"/>
      <c r="AQ628" s="2"/>
      <c r="AR628" s="2"/>
      <c r="AS628" s="2"/>
      <c r="AT628" s="2"/>
      <c r="AU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7"/>
      <c r="AO629" s="7"/>
      <c r="AP629" s="2"/>
      <c r="AQ629" s="2"/>
      <c r="AR629" s="2"/>
      <c r="AS629" s="2"/>
      <c r="AT629" s="2"/>
      <c r="AU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7"/>
      <c r="AO630" s="7"/>
      <c r="AP630" s="2"/>
      <c r="AQ630" s="2"/>
      <c r="AR630" s="2"/>
      <c r="AS630" s="2"/>
      <c r="AT630" s="2"/>
      <c r="AU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7"/>
      <c r="AO631" s="7"/>
      <c r="AP631" s="2"/>
      <c r="AQ631" s="2"/>
      <c r="AR631" s="2"/>
      <c r="AS631" s="2"/>
      <c r="AT631" s="2"/>
      <c r="AU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7"/>
      <c r="AO632" s="7"/>
      <c r="AP632" s="2"/>
      <c r="AQ632" s="2"/>
      <c r="AR632" s="2"/>
      <c r="AS632" s="2"/>
      <c r="AT632" s="2"/>
      <c r="AU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7"/>
      <c r="AO633" s="7"/>
      <c r="AP633" s="2"/>
      <c r="AQ633" s="2"/>
      <c r="AR633" s="2"/>
      <c r="AS633" s="2"/>
      <c r="AT633" s="2"/>
      <c r="AU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7"/>
      <c r="AO634" s="7"/>
      <c r="AP634" s="2"/>
      <c r="AQ634" s="2"/>
      <c r="AR634" s="2"/>
      <c r="AS634" s="2"/>
      <c r="AT634" s="2"/>
      <c r="AU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7"/>
      <c r="AO635" s="7"/>
      <c r="AP635" s="2"/>
      <c r="AQ635" s="2"/>
      <c r="AR635" s="2"/>
      <c r="AS635" s="2"/>
      <c r="AT635" s="2"/>
      <c r="AU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7"/>
      <c r="AO636" s="7"/>
      <c r="AP636" s="2"/>
      <c r="AQ636" s="2"/>
      <c r="AR636" s="2"/>
      <c r="AS636" s="2"/>
      <c r="AT636" s="2"/>
      <c r="AU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7"/>
      <c r="AO637" s="7"/>
      <c r="AP637" s="2"/>
      <c r="AQ637" s="2"/>
      <c r="AR637" s="2"/>
      <c r="AS637" s="2"/>
      <c r="AT637" s="2"/>
      <c r="AU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7"/>
      <c r="AO638" s="7"/>
      <c r="AP638" s="2"/>
      <c r="AQ638" s="2"/>
      <c r="AR638" s="2"/>
      <c r="AS638" s="2"/>
      <c r="AT638" s="2"/>
      <c r="AU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7"/>
      <c r="AO639" s="7"/>
      <c r="AP639" s="2"/>
      <c r="AQ639" s="2"/>
      <c r="AR639" s="2"/>
      <c r="AS639" s="2"/>
      <c r="AT639" s="2"/>
      <c r="AU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7"/>
      <c r="AO640" s="7"/>
      <c r="AP640" s="2"/>
      <c r="AQ640" s="2"/>
      <c r="AR640" s="2"/>
      <c r="AS640" s="2"/>
      <c r="AT640" s="2"/>
      <c r="AU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7"/>
      <c r="AO641" s="7"/>
      <c r="AP641" s="2"/>
      <c r="AQ641" s="2"/>
      <c r="AR641" s="2"/>
      <c r="AS641" s="2"/>
      <c r="AT641" s="2"/>
      <c r="AU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7"/>
      <c r="AO642" s="7"/>
      <c r="AP642" s="2"/>
      <c r="AQ642" s="2"/>
      <c r="AR642" s="2"/>
      <c r="AS642" s="2"/>
      <c r="AT642" s="2"/>
      <c r="AU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7"/>
      <c r="AO643" s="7"/>
      <c r="AP643" s="2"/>
      <c r="AQ643" s="2"/>
      <c r="AR643" s="2"/>
      <c r="AS643" s="2"/>
      <c r="AT643" s="2"/>
      <c r="AU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7"/>
      <c r="AO644" s="7"/>
      <c r="AP644" s="2"/>
      <c r="AQ644" s="2"/>
      <c r="AR644" s="2"/>
      <c r="AS644" s="2"/>
      <c r="AT644" s="2"/>
      <c r="AU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7"/>
      <c r="AO645" s="7"/>
      <c r="AP645" s="2"/>
      <c r="AQ645" s="2"/>
      <c r="AR645" s="2"/>
      <c r="AS645" s="2"/>
      <c r="AT645" s="2"/>
      <c r="AU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7"/>
      <c r="AO646" s="7"/>
      <c r="AP646" s="2"/>
      <c r="AQ646" s="2"/>
      <c r="AR646" s="2"/>
      <c r="AS646" s="2"/>
      <c r="AT646" s="2"/>
      <c r="AU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7"/>
      <c r="AO647" s="7"/>
      <c r="AP647" s="2"/>
      <c r="AQ647" s="2"/>
      <c r="AR647" s="2"/>
      <c r="AS647" s="2"/>
      <c r="AT647" s="2"/>
      <c r="AU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7"/>
      <c r="AO648" s="7"/>
      <c r="AP648" s="2"/>
      <c r="AQ648" s="2"/>
      <c r="AR648" s="2"/>
      <c r="AS648" s="2"/>
      <c r="AT648" s="2"/>
      <c r="AU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7"/>
      <c r="AO649" s="7"/>
      <c r="AP649" s="2"/>
      <c r="AQ649" s="2"/>
      <c r="AR649" s="2"/>
      <c r="AS649" s="2"/>
      <c r="AT649" s="2"/>
      <c r="AU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7"/>
      <c r="AO650" s="7"/>
      <c r="AP650" s="2"/>
      <c r="AQ650" s="2"/>
      <c r="AR650" s="2"/>
      <c r="AS650" s="2"/>
      <c r="AT650" s="2"/>
      <c r="AU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7"/>
      <c r="AO651" s="7"/>
      <c r="AP651" s="2"/>
      <c r="AQ651" s="2"/>
      <c r="AR651" s="2"/>
      <c r="AS651" s="2"/>
      <c r="AT651" s="2"/>
      <c r="AU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7"/>
      <c r="AO652" s="7"/>
      <c r="AP652" s="2"/>
      <c r="AQ652" s="2"/>
      <c r="AR652" s="2"/>
      <c r="AS652" s="2"/>
      <c r="AT652" s="2"/>
      <c r="AU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7"/>
      <c r="AO653" s="7"/>
      <c r="AP653" s="2"/>
      <c r="AQ653" s="2"/>
      <c r="AR653" s="2"/>
      <c r="AS653" s="2"/>
      <c r="AT653" s="2"/>
      <c r="AU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7"/>
      <c r="AO654" s="7"/>
      <c r="AP654" s="2"/>
      <c r="AQ654" s="2"/>
      <c r="AR654" s="2"/>
      <c r="AS654" s="2"/>
      <c r="AT654" s="2"/>
      <c r="AU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7"/>
      <c r="AO655" s="7"/>
      <c r="AP655" s="2"/>
      <c r="AQ655" s="2"/>
      <c r="AR655" s="2"/>
      <c r="AS655" s="2"/>
      <c r="AT655" s="2"/>
      <c r="AU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7"/>
      <c r="AO656" s="7"/>
      <c r="AP656" s="2"/>
      <c r="AQ656" s="2"/>
      <c r="AR656" s="2"/>
      <c r="AS656" s="2"/>
      <c r="AT656" s="2"/>
      <c r="AU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7"/>
      <c r="AO657" s="7"/>
      <c r="AP657" s="2"/>
      <c r="AQ657" s="2"/>
      <c r="AR657" s="2"/>
      <c r="AS657" s="2"/>
      <c r="AT657" s="2"/>
      <c r="AU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7"/>
      <c r="AO658" s="7"/>
      <c r="AP658" s="2"/>
      <c r="AQ658" s="2"/>
      <c r="AR658" s="2"/>
      <c r="AS658" s="2"/>
      <c r="AT658" s="2"/>
      <c r="AU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7"/>
      <c r="AO659" s="7"/>
      <c r="AP659" s="2"/>
      <c r="AQ659" s="2"/>
      <c r="AR659" s="2"/>
      <c r="AS659" s="2"/>
      <c r="AT659" s="2"/>
      <c r="AU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7"/>
      <c r="AO660" s="7"/>
      <c r="AP660" s="2"/>
      <c r="AQ660" s="2"/>
      <c r="AR660" s="2"/>
      <c r="AS660" s="2"/>
      <c r="AT660" s="2"/>
      <c r="AU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7"/>
      <c r="AO661" s="7"/>
      <c r="AP661" s="2"/>
      <c r="AQ661" s="2"/>
      <c r="AR661" s="2"/>
      <c r="AS661" s="2"/>
      <c r="AT661" s="2"/>
      <c r="AU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7"/>
      <c r="AO662" s="7"/>
      <c r="AP662" s="2"/>
      <c r="AQ662" s="2"/>
      <c r="AR662" s="2"/>
      <c r="AS662" s="2"/>
      <c r="AT662" s="2"/>
      <c r="AU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7"/>
      <c r="AO663" s="7"/>
      <c r="AP663" s="2"/>
      <c r="AQ663" s="2"/>
      <c r="AR663" s="2"/>
      <c r="AS663" s="2"/>
      <c r="AT663" s="2"/>
      <c r="AU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7"/>
      <c r="AO664" s="7"/>
      <c r="AP664" s="2"/>
      <c r="AQ664" s="2"/>
      <c r="AR664" s="2"/>
      <c r="AS664" s="2"/>
      <c r="AT664" s="2"/>
      <c r="AU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7"/>
      <c r="AO665" s="7"/>
      <c r="AP665" s="2"/>
      <c r="AQ665" s="2"/>
      <c r="AR665" s="2"/>
      <c r="AS665" s="2"/>
      <c r="AT665" s="2"/>
      <c r="AU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7"/>
      <c r="AO666" s="7"/>
      <c r="AP666" s="2"/>
      <c r="AQ666" s="2"/>
      <c r="AR666" s="2"/>
      <c r="AS666" s="2"/>
      <c r="AT666" s="2"/>
      <c r="AU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7"/>
      <c r="AO667" s="7"/>
      <c r="AP667" s="2"/>
      <c r="AQ667" s="2"/>
      <c r="AR667" s="2"/>
      <c r="AS667" s="2"/>
      <c r="AT667" s="2"/>
      <c r="AU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7"/>
      <c r="AO668" s="7"/>
      <c r="AP668" s="2"/>
      <c r="AQ668" s="2"/>
      <c r="AR668" s="2"/>
      <c r="AS668" s="2"/>
      <c r="AT668" s="2"/>
      <c r="AU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7"/>
      <c r="AO669" s="7"/>
      <c r="AP669" s="2"/>
      <c r="AQ669" s="2"/>
      <c r="AR669" s="2"/>
      <c r="AS669" s="2"/>
      <c r="AT669" s="2"/>
      <c r="AU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7"/>
      <c r="AO670" s="7"/>
      <c r="AP670" s="2"/>
      <c r="AQ670" s="2"/>
      <c r="AR670" s="2"/>
      <c r="AS670" s="2"/>
      <c r="AT670" s="2"/>
      <c r="AU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7"/>
      <c r="AO671" s="7"/>
      <c r="AP671" s="2"/>
      <c r="AQ671" s="2"/>
      <c r="AR671" s="2"/>
      <c r="AS671" s="2"/>
      <c r="AT671" s="2"/>
      <c r="AU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7"/>
      <c r="AO672" s="7"/>
      <c r="AP672" s="2"/>
      <c r="AQ672" s="2"/>
      <c r="AR672" s="2"/>
      <c r="AS672" s="2"/>
      <c r="AT672" s="2"/>
      <c r="AU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7"/>
      <c r="AO673" s="7"/>
      <c r="AP673" s="2"/>
      <c r="AQ673" s="2"/>
      <c r="AR673" s="2"/>
      <c r="AS673" s="2"/>
      <c r="AT673" s="2"/>
      <c r="AU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7"/>
      <c r="AO674" s="7"/>
      <c r="AP674" s="2"/>
      <c r="AQ674" s="2"/>
      <c r="AR674" s="2"/>
      <c r="AS674" s="2"/>
      <c r="AT674" s="2"/>
      <c r="AU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7"/>
      <c r="AO675" s="7"/>
      <c r="AP675" s="2"/>
      <c r="AQ675" s="2"/>
      <c r="AR675" s="2"/>
      <c r="AS675" s="2"/>
      <c r="AT675" s="2"/>
      <c r="AU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7"/>
      <c r="AO676" s="7"/>
      <c r="AP676" s="2"/>
      <c r="AQ676" s="2"/>
      <c r="AR676" s="2"/>
      <c r="AS676" s="2"/>
      <c r="AT676" s="2"/>
      <c r="AU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7"/>
      <c r="AO677" s="7"/>
      <c r="AP677" s="2"/>
      <c r="AQ677" s="2"/>
      <c r="AR677" s="2"/>
      <c r="AS677" s="2"/>
      <c r="AT677" s="2"/>
      <c r="AU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7"/>
      <c r="AO678" s="7"/>
      <c r="AP678" s="2"/>
      <c r="AQ678" s="2"/>
      <c r="AR678" s="2"/>
      <c r="AS678" s="2"/>
      <c r="AT678" s="2"/>
      <c r="AU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7"/>
      <c r="AO679" s="7"/>
      <c r="AP679" s="2"/>
      <c r="AQ679" s="2"/>
      <c r="AR679" s="2"/>
      <c r="AS679" s="2"/>
      <c r="AT679" s="2"/>
      <c r="AU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7"/>
      <c r="AO680" s="7"/>
      <c r="AP680" s="2"/>
      <c r="AQ680" s="2"/>
      <c r="AR680" s="2"/>
      <c r="AS680" s="2"/>
      <c r="AT680" s="2"/>
      <c r="AU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7"/>
      <c r="AO681" s="7"/>
      <c r="AP681" s="2"/>
      <c r="AQ681" s="2"/>
      <c r="AR681" s="2"/>
      <c r="AS681" s="2"/>
      <c r="AT681" s="2"/>
      <c r="AU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7"/>
      <c r="AO682" s="7"/>
      <c r="AP682" s="2"/>
      <c r="AQ682" s="2"/>
      <c r="AR682" s="2"/>
      <c r="AS682" s="2"/>
      <c r="AT682" s="2"/>
      <c r="AU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7"/>
      <c r="AO683" s="7"/>
      <c r="AP683" s="2"/>
      <c r="AQ683" s="2"/>
      <c r="AR683" s="2"/>
      <c r="AS683" s="2"/>
      <c r="AT683" s="2"/>
      <c r="AU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7"/>
      <c r="AO684" s="7"/>
      <c r="AP684" s="2"/>
      <c r="AQ684" s="2"/>
      <c r="AR684" s="2"/>
      <c r="AS684" s="2"/>
      <c r="AT684" s="2"/>
      <c r="AU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7"/>
      <c r="AO685" s="7"/>
      <c r="AP685" s="2"/>
      <c r="AQ685" s="2"/>
      <c r="AR685" s="2"/>
      <c r="AS685" s="2"/>
      <c r="AT685" s="2"/>
      <c r="AU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7"/>
      <c r="AO686" s="7"/>
      <c r="AP686" s="2"/>
      <c r="AQ686" s="2"/>
      <c r="AR686" s="2"/>
      <c r="AS686" s="2"/>
      <c r="AT686" s="2"/>
      <c r="AU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7"/>
      <c r="AO687" s="7"/>
      <c r="AP687" s="2"/>
      <c r="AQ687" s="2"/>
      <c r="AR687" s="2"/>
      <c r="AS687" s="2"/>
      <c r="AT687" s="2"/>
      <c r="AU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7"/>
      <c r="AO688" s="7"/>
      <c r="AP688" s="2"/>
      <c r="AQ688" s="2"/>
      <c r="AR688" s="2"/>
      <c r="AS688" s="2"/>
      <c r="AT688" s="2"/>
      <c r="AU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7"/>
      <c r="AO689" s="7"/>
      <c r="AP689" s="2"/>
      <c r="AQ689" s="2"/>
      <c r="AR689" s="2"/>
      <c r="AS689" s="2"/>
      <c r="AT689" s="2"/>
      <c r="AU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7"/>
      <c r="AO690" s="7"/>
      <c r="AP690" s="2"/>
      <c r="AQ690" s="2"/>
      <c r="AR690" s="2"/>
      <c r="AS690" s="2"/>
      <c r="AT690" s="2"/>
      <c r="AU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7"/>
      <c r="AO691" s="7"/>
      <c r="AP691" s="2"/>
      <c r="AQ691" s="2"/>
      <c r="AR691" s="2"/>
      <c r="AS691" s="2"/>
      <c r="AT691" s="2"/>
      <c r="AU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7"/>
      <c r="AO692" s="7"/>
      <c r="AP692" s="2"/>
      <c r="AQ692" s="2"/>
      <c r="AR692" s="2"/>
      <c r="AS692" s="2"/>
      <c r="AT692" s="2"/>
      <c r="AU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7"/>
      <c r="AO693" s="7"/>
      <c r="AP693" s="2"/>
      <c r="AQ693" s="2"/>
      <c r="AR693" s="2"/>
      <c r="AS693" s="2"/>
      <c r="AT693" s="2"/>
      <c r="AU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7"/>
      <c r="AO694" s="7"/>
      <c r="AP694" s="2"/>
      <c r="AQ694" s="2"/>
      <c r="AR694" s="2"/>
      <c r="AS694" s="2"/>
      <c r="AT694" s="2"/>
      <c r="AU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7"/>
      <c r="AO695" s="7"/>
      <c r="AP695" s="2"/>
      <c r="AQ695" s="2"/>
      <c r="AR695" s="2"/>
      <c r="AS695" s="2"/>
      <c r="AT695" s="2"/>
      <c r="AU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7"/>
      <c r="AO696" s="7"/>
      <c r="AP696" s="2"/>
      <c r="AQ696" s="2"/>
      <c r="AR696" s="2"/>
      <c r="AS696" s="2"/>
      <c r="AT696" s="2"/>
      <c r="AU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7"/>
      <c r="AO697" s="7"/>
      <c r="AP697" s="2"/>
      <c r="AQ697" s="2"/>
      <c r="AR697" s="2"/>
      <c r="AS697" s="2"/>
      <c r="AT697" s="2"/>
      <c r="AU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7"/>
      <c r="AO698" s="7"/>
      <c r="AP698" s="2"/>
      <c r="AQ698" s="2"/>
      <c r="AR698" s="2"/>
      <c r="AS698" s="2"/>
      <c r="AT698" s="2"/>
      <c r="AU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7"/>
      <c r="AO699" s="7"/>
      <c r="AP699" s="2"/>
      <c r="AQ699" s="2"/>
      <c r="AR699" s="2"/>
      <c r="AS699" s="2"/>
      <c r="AT699" s="2"/>
      <c r="AU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7"/>
      <c r="AO700" s="7"/>
      <c r="AP700" s="2"/>
      <c r="AQ700" s="2"/>
      <c r="AR700" s="2"/>
      <c r="AS700" s="2"/>
      <c r="AT700" s="2"/>
      <c r="AU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7"/>
      <c r="AO701" s="7"/>
      <c r="AP701" s="2"/>
      <c r="AQ701" s="2"/>
      <c r="AR701" s="2"/>
      <c r="AS701" s="2"/>
      <c r="AT701" s="2"/>
      <c r="AU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7"/>
      <c r="AO702" s="7"/>
      <c r="AP702" s="2"/>
      <c r="AQ702" s="2"/>
      <c r="AR702" s="2"/>
      <c r="AS702" s="2"/>
      <c r="AT702" s="2"/>
      <c r="AU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7"/>
      <c r="AO703" s="7"/>
      <c r="AP703" s="2"/>
      <c r="AQ703" s="2"/>
      <c r="AR703" s="2"/>
      <c r="AS703" s="2"/>
      <c r="AT703" s="2"/>
      <c r="AU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7"/>
      <c r="AO704" s="7"/>
      <c r="AP704" s="2"/>
      <c r="AQ704" s="2"/>
      <c r="AR704" s="2"/>
      <c r="AS704" s="2"/>
      <c r="AT704" s="2"/>
      <c r="AU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7"/>
      <c r="AO705" s="7"/>
      <c r="AP705" s="2"/>
      <c r="AQ705" s="2"/>
      <c r="AR705" s="2"/>
      <c r="AS705" s="2"/>
      <c r="AT705" s="2"/>
      <c r="AU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7"/>
      <c r="AO706" s="7"/>
      <c r="AP706" s="2"/>
      <c r="AQ706" s="2"/>
      <c r="AR706" s="2"/>
      <c r="AS706" s="2"/>
      <c r="AT706" s="2"/>
      <c r="AU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7"/>
      <c r="AO707" s="7"/>
      <c r="AP707" s="2"/>
      <c r="AQ707" s="2"/>
      <c r="AR707" s="2"/>
      <c r="AS707" s="2"/>
      <c r="AT707" s="2"/>
      <c r="AU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7"/>
      <c r="AO708" s="7"/>
      <c r="AP708" s="2"/>
      <c r="AQ708" s="2"/>
      <c r="AR708" s="2"/>
      <c r="AS708" s="2"/>
      <c r="AT708" s="2"/>
      <c r="AU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7"/>
      <c r="AO709" s="7"/>
      <c r="AP709" s="2"/>
      <c r="AQ709" s="2"/>
      <c r="AR709" s="2"/>
      <c r="AS709" s="2"/>
      <c r="AT709" s="2"/>
      <c r="AU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7"/>
      <c r="AO710" s="7"/>
      <c r="AP710" s="2"/>
      <c r="AQ710" s="2"/>
      <c r="AR710" s="2"/>
      <c r="AS710" s="2"/>
      <c r="AT710" s="2"/>
      <c r="AU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7"/>
      <c r="AO711" s="7"/>
      <c r="AP711" s="2"/>
      <c r="AQ711" s="2"/>
      <c r="AR711" s="2"/>
      <c r="AS711" s="2"/>
      <c r="AT711" s="2"/>
      <c r="AU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7"/>
      <c r="AO712" s="7"/>
      <c r="AP712" s="2"/>
      <c r="AQ712" s="2"/>
      <c r="AR712" s="2"/>
      <c r="AS712" s="2"/>
      <c r="AT712" s="2"/>
      <c r="AU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7"/>
      <c r="AO713" s="7"/>
      <c r="AP713" s="2"/>
      <c r="AQ713" s="2"/>
      <c r="AR713" s="2"/>
      <c r="AS713" s="2"/>
      <c r="AT713" s="2"/>
      <c r="AU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7"/>
      <c r="AO714" s="7"/>
      <c r="AP714" s="2"/>
      <c r="AQ714" s="2"/>
      <c r="AR714" s="2"/>
      <c r="AS714" s="2"/>
      <c r="AT714" s="2"/>
      <c r="AU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7"/>
      <c r="AO715" s="7"/>
      <c r="AP715" s="2"/>
      <c r="AQ715" s="2"/>
      <c r="AR715" s="2"/>
      <c r="AS715" s="2"/>
      <c r="AT715" s="2"/>
      <c r="AU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7"/>
      <c r="AO716" s="7"/>
      <c r="AP716" s="2"/>
      <c r="AQ716" s="2"/>
      <c r="AR716" s="2"/>
      <c r="AS716" s="2"/>
      <c r="AT716" s="2"/>
      <c r="AU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7"/>
      <c r="AO717" s="7"/>
      <c r="AP717" s="2"/>
      <c r="AQ717" s="2"/>
      <c r="AR717" s="2"/>
      <c r="AS717" s="2"/>
      <c r="AT717" s="2"/>
      <c r="AU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7"/>
      <c r="AO718" s="7"/>
      <c r="AP718" s="2"/>
      <c r="AQ718" s="2"/>
      <c r="AR718" s="2"/>
      <c r="AS718" s="2"/>
      <c r="AT718" s="2"/>
      <c r="AU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7"/>
      <c r="AO719" s="7"/>
      <c r="AP719" s="2"/>
      <c r="AQ719" s="2"/>
      <c r="AR719" s="2"/>
      <c r="AS719" s="2"/>
      <c r="AT719" s="2"/>
      <c r="AU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7"/>
      <c r="AO720" s="7"/>
      <c r="AP720" s="2"/>
      <c r="AQ720" s="2"/>
      <c r="AR720" s="2"/>
      <c r="AS720" s="2"/>
      <c r="AT720" s="2"/>
      <c r="AU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7"/>
      <c r="AO721" s="7"/>
      <c r="AP721" s="2"/>
      <c r="AQ721" s="2"/>
      <c r="AR721" s="2"/>
      <c r="AS721" s="2"/>
      <c r="AT721" s="2"/>
      <c r="AU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7"/>
      <c r="AO722" s="7"/>
      <c r="AP722" s="2"/>
      <c r="AQ722" s="2"/>
      <c r="AR722" s="2"/>
      <c r="AS722" s="2"/>
      <c r="AT722" s="2"/>
      <c r="AU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7"/>
      <c r="AO723" s="7"/>
      <c r="AP723" s="2"/>
      <c r="AQ723" s="2"/>
      <c r="AR723" s="2"/>
      <c r="AS723" s="2"/>
      <c r="AT723" s="2"/>
      <c r="AU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7"/>
      <c r="AO724" s="7"/>
      <c r="AP724" s="2"/>
      <c r="AQ724" s="2"/>
      <c r="AR724" s="2"/>
      <c r="AS724" s="2"/>
      <c r="AT724" s="2"/>
      <c r="AU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7"/>
      <c r="AO725" s="7"/>
      <c r="AP725" s="2"/>
      <c r="AQ725" s="2"/>
      <c r="AR725" s="2"/>
      <c r="AS725" s="2"/>
      <c r="AT725" s="2"/>
      <c r="AU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7"/>
      <c r="AO726" s="7"/>
      <c r="AP726" s="2"/>
      <c r="AQ726" s="2"/>
      <c r="AR726" s="2"/>
      <c r="AS726" s="2"/>
      <c r="AT726" s="2"/>
      <c r="AU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7"/>
      <c r="AO727" s="7"/>
      <c r="AP727" s="2"/>
      <c r="AQ727" s="2"/>
      <c r="AR727" s="2"/>
      <c r="AS727" s="2"/>
      <c r="AT727" s="2"/>
      <c r="AU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7"/>
      <c r="AO728" s="7"/>
      <c r="AP728" s="2"/>
      <c r="AQ728" s="2"/>
      <c r="AR728" s="2"/>
      <c r="AS728" s="2"/>
      <c r="AT728" s="2"/>
      <c r="AU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7"/>
      <c r="AO729" s="7"/>
      <c r="AP729" s="2"/>
      <c r="AQ729" s="2"/>
      <c r="AR729" s="2"/>
      <c r="AS729" s="2"/>
      <c r="AT729" s="2"/>
      <c r="AU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7"/>
      <c r="AO730" s="7"/>
      <c r="AP730" s="2"/>
      <c r="AQ730" s="2"/>
      <c r="AR730" s="2"/>
      <c r="AS730" s="2"/>
      <c r="AT730" s="2"/>
      <c r="AU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7"/>
      <c r="AO731" s="7"/>
      <c r="AP731" s="2"/>
      <c r="AQ731" s="2"/>
      <c r="AR731" s="2"/>
      <c r="AS731" s="2"/>
      <c r="AT731" s="2"/>
      <c r="AU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7"/>
      <c r="AO732" s="7"/>
      <c r="AP732" s="2"/>
      <c r="AQ732" s="2"/>
      <c r="AR732" s="2"/>
      <c r="AS732" s="2"/>
      <c r="AT732" s="2"/>
      <c r="AU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7"/>
      <c r="AO733" s="7"/>
      <c r="AP733" s="2"/>
      <c r="AQ733" s="2"/>
      <c r="AR733" s="2"/>
      <c r="AS733" s="2"/>
      <c r="AT733" s="2"/>
      <c r="AU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7"/>
      <c r="AO734" s="7"/>
      <c r="AP734" s="2"/>
      <c r="AQ734" s="2"/>
      <c r="AR734" s="2"/>
      <c r="AS734" s="2"/>
      <c r="AT734" s="2"/>
      <c r="AU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7"/>
      <c r="AO735" s="7"/>
      <c r="AP735" s="2"/>
      <c r="AQ735" s="2"/>
      <c r="AR735" s="2"/>
      <c r="AS735" s="2"/>
      <c r="AT735" s="2"/>
      <c r="AU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7"/>
      <c r="AO736" s="7"/>
      <c r="AP736" s="2"/>
      <c r="AQ736" s="2"/>
      <c r="AR736" s="2"/>
      <c r="AS736" s="2"/>
      <c r="AT736" s="2"/>
      <c r="AU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7"/>
      <c r="AO737" s="7"/>
      <c r="AP737" s="2"/>
      <c r="AQ737" s="2"/>
      <c r="AR737" s="2"/>
      <c r="AS737" s="2"/>
      <c r="AT737" s="2"/>
      <c r="AU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7"/>
      <c r="AO738" s="7"/>
      <c r="AP738" s="2"/>
      <c r="AQ738" s="2"/>
      <c r="AR738" s="2"/>
      <c r="AS738" s="2"/>
      <c r="AT738" s="2"/>
      <c r="AU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7"/>
      <c r="AO739" s="7"/>
      <c r="AP739" s="2"/>
      <c r="AQ739" s="2"/>
      <c r="AR739" s="2"/>
      <c r="AS739" s="2"/>
      <c r="AT739" s="2"/>
      <c r="AU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7"/>
      <c r="AO740" s="7"/>
      <c r="AP740" s="2"/>
      <c r="AQ740" s="2"/>
      <c r="AR740" s="2"/>
      <c r="AS740" s="2"/>
      <c r="AT740" s="2"/>
      <c r="AU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7"/>
      <c r="AO741" s="7"/>
      <c r="AP741" s="2"/>
      <c r="AQ741" s="2"/>
      <c r="AR741" s="2"/>
      <c r="AS741" s="2"/>
      <c r="AT741" s="2"/>
      <c r="AU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7"/>
      <c r="AO742" s="7"/>
      <c r="AP742" s="2"/>
      <c r="AQ742" s="2"/>
      <c r="AR742" s="2"/>
      <c r="AS742" s="2"/>
      <c r="AT742" s="2"/>
      <c r="AU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7"/>
      <c r="AO743" s="7"/>
      <c r="AP743" s="2"/>
      <c r="AQ743" s="2"/>
      <c r="AR743" s="2"/>
      <c r="AS743" s="2"/>
      <c r="AT743" s="2"/>
      <c r="AU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7"/>
      <c r="AO744" s="7"/>
      <c r="AP744" s="2"/>
      <c r="AQ744" s="2"/>
      <c r="AR744" s="2"/>
      <c r="AS744" s="2"/>
      <c r="AT744" s="2"/>
      <c r="AU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7"/>
      <c r="AO745" s="7"/>
      <c r="AP745" s="2"/>
      <c r="AQ745" s="2"/>
      <c r="AR745" s="2"/>
      <c r="AS745" s="2"/>
      <c r="AT745" s="2"/>
      <c r="AU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7"/>
      <c r="AO746" s="7"/>
      <c r="AP746" s="2"/>
      <c r="AQ746" s="2"/>
      <c r="AR746" s="2"/>
      <c r="AS746" s="2"/>
      <c r="AT746" s="2"/>
      <c r="AU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7"/>
      <c r="AO747" s="7"/>
      <c r="AP747" s="2"/>
      <c r="AQ747" s="2"/>
      <c r="AR747" s="2"/>
      <c r="AS747" s="2"/>
      <c r="AT747" s="2"/>
      <c r="AU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7"/>
      <c r="AO748" s="7"/>
      <c r="AP748" s="2"/>
      <c r="AQ748" s="2"/>
      <c r="AR748" s="2"/>
      <c r="AS748" s="2"/>
      <c r="AT748" s="2"/>
      <c r="AU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7"/>
      <c r="AO749" s="7"/>
      <c r="AP749" s="2"/>
      <c r="AQ749" s="2"/>
      <c r="AR749" s="2"/>
      <c r="AS749" s="2"/>
      <c r="AT749" s="2"/>
      <c r="AU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7"/>
      <c r="AO750" s="7"/>
      <c r="AP750" s="2"/>
      <c r="AQ750" s="2"/>
      <c r="AR750" s="2"/>
      <c r="AS750" s="2"/>
      <c r="AT750" s="2"/>
      <c r="AU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7"/>
      <c r="AO751" s="7"/>
      <c r="AP751" s="2"/>
      <c r="AQ751" s="2"/>
      <c r="AR751" s="2"/>
      <c r="AS751" s="2"/>
      <c r="AT751" s="2"/>
      <c r="AU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7"/>
      <c r="AO752" s="7"/>
      <c r="AP752" s="2"/>
      <c r="AQ752" s="2"/>
      <c r="AR752" s="2"/>
      <c r="AS752" s="2"/>
      <c r="AT752" s="2"/>
      <c r="AU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7"/>
      <c r="AO753" s="7"/>
      <c r="AP753" s="2"/>
      <c r="AQ753" s="2"/>
      <c r="AR753" s="2"/>
      <c r="AS753" s="2"/>
      <c r="AT753" s="2"/>
      <c r="AU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7"/>
      <c r="AO754" s="7"/>
      <c r="AP754" s="2"/>
      <c r="AQ754" s="2"/>
      <c r="AR754" s="2"/>
      <c r="AS754" s="2"/>
      <c r="AT754" s="2"/>
      <c r="AU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7"/>
      <c r="AO755" s="7"/>
      <c r="AP755" s="2"/>
      <c r="AQ755" s="2"/>
      <c r="AR755" s="2"/>
      <c r="AS755" s="2"/>
      <c r="AT755" s="2"/>
      <c r="AU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7"/>
      <c r="AO756" s="7"/>
      <c r="AP756" s="2"/>
      <c r="AQ756" s="2"/>
      <c r="AR756" s="2"/>
      <c r="AS756" s="2"/>
      <c r="AT756" s="2"/>
      <c r="AU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7"/>
      <c r="AO757" s="7"/>
      <c r="AP757" s="2"/>
      <c r="AQ757" s="2"/>
      <c r="AR757" s="2"/>
      <c r="AS757" s="2"/>
      <c r="AT757" s="2"/>
      <c r="AU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7"/>
      <c r="AO758" s="7"/>
      <c r="AP758" s="2"/>
      <c r="AQ758" s="2"/>
      <c r="AR758" s="2"/>
      <c r="AS758" s="2"/>
      <c r="AT758" s="2"/>
      <c r="AU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7"/>
      <c r="AO759" s="7"/>
      <c r="AP759" s="2"/>
      <c r="AQ759" s="2"/>
      <c r="AR759" s="2"/>
      <c r="AS759" s="2"/>
      <c r="AT759" s="2"/>
      <c r="AU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7"/>
      <c r="AO760" s="7"/>
      <c r="AP760" s="2"/>
      <c r="AQ760" s="2"/>
      <c r="AR760" s="2"/>
      <c r="AS760" s="2"/>
      <c r="AT760" s="2"/>
      <c r="AU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7"/>
      <c r="AO761" s="7"/>
      <c r="AP761" s="2"/>
      <c r="AQ761" s="2"/>
      <c r="AR761" s="2"/>
      <c r="AS761" s="2"/>
      <c r="AT761" s="2"/>
      <c r="AU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7"/>
      <c r="AO762" s="7"/>
      <c r="AP762" s="2"/>
      <c r="AQ762" s="2"/>
      <c r="AR762" s="2"/>
      <c r="AS762" s="2"/>
      <c r="AT762" s="2"/>
      <c r="AU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7"/>
      <c r="AO763" s="7"/>
      <c r="AP763" s="2"/>
      <c r="AQ763" s="2"/>
      <c r="AR763" s="2"/>
      <c r="AS763" s="2"/>
      <c r="AT763" s="2"/>
      <c r="AU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7"/>
      <c r="AO764" s="7"/>
      <c r="AP764" s="2"/>
      <c r="AQ764" s="2"/>
      <c r="AR764" s="2"/>
      <c r="AS764" s="2"/>
      <c r="AT764" s="2"/>
      <c r="AU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7"/>
      <c r="AO765" s="7"/>
      <c r="AP765" s="2"/>
      <c r="AQ765" s="2"/>
      <c r="AR765" s="2"/>
      <c r="AS765" s="2"/>
      <c r="AT765" s="2"/>
      <c r="AU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7"/>
      <c r="AO766" s="7"/>
      <c r="AP766" s="2"/>
      <c r="AQ766" s="2"/>
      <c r="AR766" s="2"/>
      <c r="AS766" s="2"/>
      <c r="AT766" s="2"/>
      <c r="AU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7"/>
      <c r="AO767" s="7"/>
      <c r="AP767" s="2"/>
      <c r="AQ767" s="2"/>
      <c r="AR767" s="2"/>
      <c r="AS767" s="2"/>
      <c r="AT767" s="2"/>
      <c r="AU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7"/>
      <c r="AO768" s="7"/>
      <c r="AP768" s="2"/>
      <c r="AQ768" s="2"/>
      <c r="AR768" s="2"/>
      <c r="AS768" s="2"/>
      <c r="AT768" s="2"/>
      <c r="AU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7"/>
      <c r="AO769" s="7"/>
      <c r="AP769" s="2"/>
      <c r="AQ769" s="2"/>
      <c r="AR769" s="2"/>
      <c r="AS769" s="2"/>
      <c r="AT769" s="2"/>
      <c r="AU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7"/>
      <c r="AO770" s="7"/>
      <c r="AP770" s="2"/>
      <c r="AQ770" s="2"/>
      <c r="AR770" s="2"/>
      <c r="AS770" s="2"/>
      <c r="AT770" s="2"/>
      <c r="AU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7"/>
      <c r="AO771" s="7"/>
      <c r="AP771" s="2"/>
      <c r="AQ771" s="2"/>
      <c r="AR771" s="2"/>
      <c r="AS771" s="2"/>
      <c r="AT771" s="2"/>
      <c r="AU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7"/>
      <c r="AO772" s="7"/>
      <c r="AP772" s="2"/>
      <c r="AQ772" s="2"/>
      <c r="AR772" s="2"/>
      <c r="AS772" s="2"/>
      <c r="AT772" s="2"/>
      <c r="AU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7"/>
      <c r="AO773" s="7"/>
      <c r="AP773" s="2"/>
      <c r="AQ773" s="2"/>
      <c r="AR773" s="2"/>
      <c r="AS773" s="2"/>
      <c r="AT773" s="2"/>
      <c r="AU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7"/>
      <c r="AO774" s="7"/>
      <c r="AP774" s="2"/>
      <c r="AQ774" s="2"/>
      <c r="AR774" s="2"/>
      <c r="AS774" s="2"/>
      <c r="AT774" s="2"/>
      <c r="AU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7"/>
      <c r="AO775" s="7"/>
      <c r="AP775" s="2"/>
      <c r="AQ775" s="2"/>
      <c r="AR775" s="2"/>
      <c r="AS775" s="2"/>
      <c r="AT775" s="2"/>
      <c r="AU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7"/>
      <c r="AO776" s="7"/>
      <c r="AP776" s="2"/>
      <c r="AQ776" s="2"/>
      <c r="AR776" s="2"/>
      <c r="AS776" s="2"/>
      <c r="AT776" s="2"/>
      <c r="AU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7"/>
      <c r="AO777" s="7"/>
      <c r="AP777" s="2"/>
      <c r="AQ777" s="2"/>
      <c r="AR777" s="2"/>
      <c r="AS777" s="2"/>
      <c r="AT777" s="2"/>
      <c r="AU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7"/>
      <c r="AO778" s="7"/>
      <c r="AP778" s="2"/>
      <c r="AQ778" s="2"/>
      <c r="AR778" s="2"/>
      <c r="AS778" s="2"/>
      <c r="AT778" s="2"/>
      <c r="AU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7"/>
      <c r="AO779" s="7"/>
      <c r="AP779" s="2"/>
      <c r="AQ779" s="2"/>
      <c r="AR779" s="2"/>
      <c r="AS779" s="2"/>
      <c r="AT779" s="2"/>
      <c r="AU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7"/>
      <c r="AO780" s="7"/>
      <c r="AP780" s="2"/>
      <c r="AQ780" s="2"/>
      <c r="AR780" s="2"/>
      <c r="AS780" s="2"/>
      <c r="AT780" s="2"/>
      <c r="AU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7"/>
      <c r="AO781" s="7"/>
      <c r="AP781" s="2"/>
      <c r="AQ781" s="2"/>
      <c r="AR781" s="2"/>
      <c r="AS781" s="2"/>
      <c r="AT781" s="2"/>
      <c r="AU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7"/>
      <c r="AO782" s="7"/>
      <c r="AP782" s="2"/>
      <c r="AQ782" s="2"/>
      <c r="AR782" s="2"/>
      <c r="AS782" s="2"/>
      <c r="AT782" s="2"/>
      <c r="AU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7"/>
      <c r="AO783" s="7"/>
      <c r="AP783" s="2"/>
      <c r="AQ783" s="2"/>
      <c r="AR783" s="2"/>
      <c r="AS783" s="2"/>
      <c r="AT783" s="2"/>
      <c r="AU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7"/>
      <c r="AO784" s="7"/>
      <c r="AP784" s="2"/>
      <c r="AQ784" s="2"/>
      <c r="AR784" s="2"/>
      <c r="AS784" s="2"/>
      <c r="AT784" s="2"/>
      <c r="AU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7"/>
      <c r="AO785" s="7"/>
      <c r="AP785" s="2"/>
      <c r="AQ785" s="2"/>
      <c r="AR785" s="2"/>
      <c r="AS785" s="2"/>
      <c r="AT785" s="2"/>
      <c r="AU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7"/>
      <c r="AO786" s="7"/>
      <c r="AP786" s="2"/>
      <c r="AQ786" s="2"/>
      <c r="AR786" s="2"/>
      <c r="AS786" s="2"/>
      <c r="AT786" s="2"/>
      <c r="AU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7"/>
      <c r="AO787" s="7"/>
      <c r="AP787" s="2"/>
      <c r="AQ787" s="2"/>
      <c r="AR787" s="2"/>
      <c r="AS787" s="2"/>
      <c r="AT787" s="2"/>
      <c r="AU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7"/>
      <c r="AO788" s="7"/>
      <c r="AP788" s="2"/>
      <c r="AQ788" s="2"/>
      <c r="AR788" s="2"/>
      <c r="AS788" s="2"/>
      <c r="AT788" s="2"/>
      <c r="AU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7"/>
      <c r="AO789" s="7"/>
      <c r="AP789" s="2"/>
      <c r="AQ789" s="2"/>
      <c r="AR789" s="2"/>
      <c r="AS789" s="2"/>
      <c r="AT789" s="2"/>
      <c r="AU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7"/>
      <c r="AO790" s="7"/>
      <c r="AP790" s="2"/>
      <c r="AQ790" s="2"/>
      <c r="AR790" s="2"/>
      <c r="AS790" s="2"/>
      <c r="AT790" s="2"/>
      <c r="AU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7"/>
      <c r="AO791" s="7"/>
      <c r="AP791" s="2"/>
      <c r="AQ791" s="2"/>
      <c r="AR791" s="2"/>
      <c r="AS791" s="2"/>
      <c r="AT791" s="2"/>
      <c r="AU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7"/>
      <c r="AO792" s="7"/>
      <c r="AP792" s="2"/>
      <c r="AQ792" s="2"/>
      <c r="AR792" s="2"/>
      <c r="AS792" s="2"/>
      <c r="AT792" s="2"/>
      <c r="AU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7"/>
      <c r="AO793" s="7"/>
      <c r="AP793" s="2"/>
      <c r="AQ793" s="2"/>
      <c r="AR793" s="2"/>
      <c r="AS793" s="2"/>
      <c r="AT793" s="2"/>
      <c r="AU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7"/>
      <c r="AO794" s="7"/>
      <c r="AP794" s="2"/>
      <c r="AQ794" s="2"/>
      <c r="AR794" s="2"/>
      <c r="AS794" s="2"/>
      <c r="AT794" s="2"/>
      <c r="AU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7"/>
      <c r="AO795" s="7"/>
      <c r="AP795" s="2"/>
      <c r="AQ795" s="2"/>
      <c r="AR795" s="2"/>
      <c r="AS795" s="2"/>
      <c r="AT795" s="2"/>
      <c r="AU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7"/>
      <c r="AO796" s="7"/>
      <c r="AP796" s="2"/>
      <c r="AQ796" s="2"/>
      <c r="AR796" s="2"/>
      <c r="AS796" s="2"/>
      <c r="AT796" s="2"/>
      <c r="AU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7"/>
      <c r="AO797" s="7"/>
      <c r="AP797" s="2"/>
      <c r="AQ797" s="2"/>
      <c r="AR797" s="2"/>
      <c r="AS797" s="2"/>
      <c r="AT797" s="2"/>
      <c r="AU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7"/>
      <c r="AO798" s="7"/>
      <c r="AP798" s="2"/>
      <c r="AQ798" s="2"/>
      <c r="AR798" s="2"/>
      <c r="AS798" s="2"/>
      <c r="AT798" s="2"/>
      <c r="AU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7"/>
      <c r="AO799" s="7"/>
      <c r="AP799" s="2"/>
      <c r="AQ799" s="2"/>
      <c r="AR799" s="2"/>
      <c r="AS799" s="2"/>
      <c r="AT799" s="2"/>
      <c r="AU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7"/>
      <c r="AO800" s="7"/>
      <c r="AP800" s="2"/>
      <c r="AQ800" s="2"/>
      <c r="AR800" s="2"/>
      <c r="AS800" s="2"/>
      <c r="AT800" s="2"/>
      <c r="AU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7"/>
      <c r="AO801" s="7"/>
      <c r="AP801" s="2"/>
      <c r="AQ801" s="2"/>
      <c r="AR801" s="2"/>
      <c r="AS801" s="2"/>
      <c r="AT801" s="2"/>
      <c r="AU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7"/>
      <c r="AO802" s="7"/>
      <c r="AP802" s="2"/>
      <c r="AQ802" s="2"/>
      <c r="AR802" s="2"/>
      <c r="AS802" s="2"/>
      <c r="AT802" s="2"/>
      <c r="AU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7"/>
      <c r="AO803" s="7"/>
      <c r="AP803" s="2"/>
      <c r="AQ803" s="2"/>
      <c r="AR803" s="2"/>
      <c r="AS803" s="2"/>
      <c r="AT803" s="2"/>
      <c r="AU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7"/>
      <c r="AO804" s="7"/>
      <c r="AP804" s="2"/>
      <c r="AQ804" s="2"/>
      <c r="AR804" s="2"/>
      <c r="AS804" s="2"/>
      <c r="AT804" s="2"/>
      <c r="AU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7"/>
      <c r="AO805" s="7"/>
      <c r="AP805" s="2"/>
      <c r="AQ805" s="2"/>
      <c r="AR805" s="2"/>
      <c r="AS805" s="2"/>
      <c r="AT805" s="2"/>
      <c r="AU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7"/>
      <c r="AO806" s="7"/>
      <c r="AP806" s="2"/>
      <c r="AQ806" s="2"/>
      <c r="AR806" s="2"/>
      <c r="AS806" s="2"/>
      <c r="AT806" s="2"/>
      <c r="AU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7"/>
      <c r="AO807" s="7"/>
      <c r="AP807" s="2"/>
      <c r="AQ807" s="2"/>
      <c r="AR807" s="2"/>
      <c r="AS807" s="2"/>
      <c r="AT807" s="2"/>
      <c r="AU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7"/>
      <c r="AO808" s="7"/>
      <c r="AP808" s="2"/>
      <c r="AQ808" s="2"/>
      <c r="AR808" s="2"/>
      <c r="AS808" s="2"/>
      <c r="AT808" s="2"/>
      <c r="AU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7"/>
      <c r="AO809" s="7"/>
      <c r="AP809" s="2"/>
      <c r="AQ809" s="2"/>
      <c r="AR809" s="2"/>
      <c r="AS809" s="2"/>
      <c r="AT809" s="2"/>
      <c r="AU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7"/>
      <c r="AO810" s="7"/>
      <c r="AP810" s="2"/>
      <c r="AQ810" s="2"/>
      <c r="AR810" s="2"/>
      <c r="AS810" s="2"/>
      <c r="AT810" s="2"/>
      <c r="AU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7"/>
      <c r="AO811" s="7"/>
      <c r="AP811" s="2"/>
      <c r="AQ811" s="2"/>
      <c r="AR811" s="2"/>
      <c r="AS811" s="2"/>
      <c r="AT811" s="2"/>
      <c r="AU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7"/>
      <c r="AO812" s="7"/>
      <c r="AP812" s="2"/>
      <c r="AQ812" s="2"/>
      <c r="AR812" s="2"/>
      <c r="AS812" s="2"/>
      <c r="AT812" s="2"/>
      <c r="AU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7"/>
      <c r="AO813" s="7"/>
      <c r="AP813" s="2"/>
      <c r="AQ813" s="2"/>
      <c r="AR813" s="2"/>
      <c r="AS813" s="2"/>
      <c r="AT813" s="2"/>
      <c r="AU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7"/>
      <c r="AO814" s="7"/>
      <c r="AP814" s="2"/>
      <c r="AQ814" s="2"/>
      <c r="AR814" s="2"/>
      <c r="AS814" s="2"/>
      <c r="AT814" s="2"/>
      <c r="AU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7"/>
      <c r="AO815" s="7"/>
      <c r="AP815" s="2"/>
      <c r="AQ815" s="2"/>
      <c r="AR815" s="2"/>
      <c r="AS815" s="2"/>
      <c r="AT815" s="2"/>
      <c r="AU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7"/>
      <c r="AO816" s="7"/>
      <c r="AP816" s="2"/>
      <c r="AQ816" s="2"/>
      <c r="AR816" s="2"/>
      <c r="AS816" s="2"/>
      <c r="AT816" s="2"/>
      <c r="AU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7"/>
      <c r="AO817" s="7"/>
      <c r="AP817" s="2"/>
      <c r="AQ817" s="2"/>
      <c r="AR817" s="2"/>
      <c r="AS817" s="2"/>
      <c r="AT817" s="2"/>
      <c r="AU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7"/>
      <c r="AO818" s="7"/>
      <c r="AP818" s="2"/>
      <c r="AQ818" s="2"/>
      <c r="AR818" s="2"/>
      <c r="AS818" s="2"/>
      <c r="AT818" s="2"/>
      <c r="AU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7"/>
      <c r="AO819" s="7"/>
      <c r="AP819" s="2"/>
      <c r="AQ819" s="2"/>
      <c r="AR819" s="2"/>
      <c r="AS819" s="2"/>
      <c r="AT819" s="2"/>
      <c r="AU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7"/>
      <c r="AO820" s="7"/>
      <c r="AP820" s="2"/>
      <c r="AQ820" s="2"/>
      <c r="AR820" s="2"/>
      <c r="AS820" s="2"/>
      <c r="AT820" s="2"/>
      <c r="AU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7"/>
      <c r="AO821" s="7"/>
      <c r="AP821" s="2"/>
      <c r="AQ821" s="2"/>
      <c r="AR821" s="2"/>
      <c r="AS821" s="2"/>
      <c r="AT821" s="2"/>
      <c r="AU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7"/>
      <c r="AO822" s="7"/>
      <c r="AP822" s="2"/>
      <c r="AQ822" s="2"/>
      <c r="AR822" s="2"/>
      <c r="AS822" s="2"/>
      <c r="AT822" s="2"/>
      <c r="AU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7"/>
      <c r="AO823" s="7"/>
      <c r="AP823" s="2"/>
      <c r="AQ823" s="2"/>
      <c r="AR823" s="2"/>
      <c r="AS823" s="2"/>
      <c r="AT823" s="2"/>
      <c r="AU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7"/>
      <c r="AO824" s="7"/>
      <c r="AP824" s="2"/>
      <c r="AQ824" s="2"/>
      <c r="AR824" s="2"/>
      <c r="AS824" s="2"/>
      <c r="AT824" s="2"/>
      <c r="AU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7"/>
      <c r="AO825" s="7"/>
      <c r="AP825" s="2"/>
      <c r="AQ825" s="2"/>
      <c r="AR825" s="2"/>
      <c r="AS825" s="2"/>
      <c r="AT825" s="2"/>
      <c r="AU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7"/>
      <c r="AO826" s="7"/>
      <c r="AP826" s="2"/>
      <c r="AQ826" s="2"/>
      <c r="AR826" s="2"/>
      <c r="AS826" s="2"/>
      <c r="AT826" s="2"/>
      <c r="AU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7"/>
      <c r="AO827" s="7"/>
      <c r="AP827" s="2"/>
      <c r="AQ827" s="2"/>
      <c r="AR827" s="2"/>
      <c r="AS827" s="2"/>
      <c r="AT827" s="2"/>
      <c r="AU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7"/>
      <c r="AO828" s="7"/>
      <c r="AP828" s="2"/>
      <c r="AQ828" s="2"/>
      <c r="AR828" s="2"/>
      <c r="AS828" s="2"/>
      <c r="AT828" s="2"/>
      <c r="AU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7"/>
      <c r="AO829" s="7"/>
      <c r="AP829" s="2"/>
      <c r="AQ829" s="2"/>
      <c r="AR829" s="2"/>
      <c r="AS829" s="2"/>
      <c r="AT829" s="2"/>
      <c r="AU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7"/>
      <c r="AO830" s="7"/>
      <c r="AP830" s="2"/>
      <c r="AQ830" s="2"/>
      <c r="AR830" s="2"/>
      <c r="AS830" s="2"/>
      <c r="AT830" s="2"/>
      <c r="AU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7"/>
      <c r="AO831" s="7"/>
      <c r="AP831" s="2"/>
      <c r="AQ831" s="2"/>
      <c r="AR831" s="2"/>
      <c r="AS831" s="2"/>
      <c r="AT831" s="2"/>
      <c r="AU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7"/>
      <c r="AO832" s="7"/>
      <c r="AP832" s="2"/>
      <c r="AQ832" s="2"/>
      <c r="AR832" s="2"/>
      <c r="AS832" s="2"/>
      <c r="AT832" s="2"/>
      <c r="AU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7"/>
      <c r="AO833" s="7"/>
      <c r="AP833" s="2"/>
      <c r="AQ833" s="2"/>
      <c r="AR833" s="2"/>
      <c r="AS833" s="2"/>
      <c r="AT833" s="2"/>
      <c r="AU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7"/>
      <c r="AO834" s="7"/>
      <c r="AP834" s="2"/>
      <c r="AQ834" s="2"/>
      <c r="AR834" s="2"/>
      <c r="AS834" s="2"/>
      <c r="AT834" s="2"/>
      <c r="AU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7"/>
      <c r="AO835" s="7"/>
      <c r="AP835" s="2"/>
      <c r="AQ835" s="2"/>
      <c r="AR835" s="2"/>
      <c r="AS835" s="2"/>
      <c r="AT835" s="2"/>
      <c r="AU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7"/>
      <c r="AO836" s="7"/>
      <c r="AP836" s="2"/>
      <c r="AQ836" s="2"/>
      <c r="AR836" s="2"/>
      <c r="AS836" s="2"/>
      <c r="AT836" s="2"/>
      <c r="AU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7"/>
      <c r="AO837" s="7"/>
      <c r="AP837" s="2"/>
      <c r="AQ837" s="2"/>
      <c r="AR837" s="2"/>
      <c r="AS837" s="2"/>
      <c r="AT837" s="2"/>
      <c r="AU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7"/>
      <c r="AO838" s="7"/>
      <c r="AP838" s="2"/>
      <c r="AQ838" s="2"/>
      <c r="AR838" s="2"/>
      <c r="AS838" s="2"/>
      <c r="AT838" s="2"/>
      <c r="AU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7"/>
      <c r="AO839" s="7"/>
      <c r="AP839" s="2"/>
      <c r="AQ839" s="2"/>
      <c r="AR839" s="2"/>
      <c r="AS839" s="2"/>
      <c r="AT839" s="2"/>
      <c r="AU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7"/>
      <c r="AO840" s="7"/>
      <c r="AP840" s="2"/>
      <c r="AQ840" s="2"/>
      <c r="AR840" s="2"/>
      <c r="AS840" s="2"/>
      <c r="AT840" s="2"/>
      <c r="AU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7"/>
      <c r="AO841" s="7"/>
      <c r="AP841" s="2"/>
      <c r="AQ841" s="2"/>
      <c r="AR841" s="2"/>
      <c r="AS841" s="2"/>
      <c r="AT841" s="2"/>
      <c r="AU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7"/>
      <c r="AO842" s="7"/>
      <c r="AP842" s="2"/>
      <c r="AQ842" s="2"/>
      <c r="AR842" s="2"/>
      <c r="AS842" s="2"/>
      <c r="AT842" s="2"/>
      <c r="AU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7"/>
      <c r="AO843" s="7"/>
      <c r="AP843" s="2"/>
      <c r="AQ843" s="2"/>
      <c r="AR843" s="2"/>
      <c r="AS843" s="2"/>
      <c r="AT843" s="2"/>
      <c r="AU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7"/>
      <c r="AO844" s="7"/>
      <c r="AP844" s="2"/>
      <c r="AQ844" s="2"/>
      <c r="AR844" s="2"/>
      <c r="AS844" s="2"/>
      <c r="AT844" s="2"/>
      <c r="AU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7"/>
      <c r="AO845" s="7"/>
      <c r="AP845" s="2"/>
      <c r="AQ845" s="2"/>
      <c r="AR845" s="2"/>
      <c r="AS845" s="2"/>
      <c r="AT845" s="2"/>
      <c r="AU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7"/>
      <c r="AO846" s="7"/>
      <c r="AP846" s="2"/>
      <c r="AQ846" s="2"/>
      <c r="AR846" s="2"/>
      <c r="AS846" s="2"/>
      <c r="AT846" s="2"/>
      <c r="AU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7"/>
      <c r="AO847" s="7"/>
      <c r="AP847" s="2"/>
      <c r="AQ847" s="2"/>
      <c r="AR847" s="2"/>
      <c r="AS847" s="2"/>
      <c r="AT847" s="2"/>
      <c r="AU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7"/>
      <c r="AO848" s="7"/>
      <c r="AP848" s="2"/>
      <c r="AQ848" s="2"/>
      <c r="AR848" s="2"/>
      <c r="AS848" s="2"/>
      <c r="AT848" s="2"/>
      <c r="AU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7"/>
      <c r="AO849" s="7"/>
      <c r="AP849" s="2"/>
      <c r="AQ849" s="2"/>
      <c r="AR849" s="2"/>
      <c r="AS849" s="2"/>
      <c r="AT849" s="2"/>
      <c r="AU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7"/>
      <c r="AO850" s="7"/>
      <c r="AP850" s="2"/>
      <c r="AQ850" s="2"/>
      <c r="AR850" s="2"/>
      <c r="AS850" s="2"/>
      <c r="AT850" s="2"/>
      <c r="AU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7"/>
      <c r="AO851" s="7"/>
      <c r="AP851" s="2"/>
      <c r="AQ851" s="2"/>
      <c r="AR851" s="2"/>
      <c r="AS851" s="2"/>
      <c r="AT851" s="2"/>
      <c r="AU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7"/>
      <c r="AO852" s="7"/>
      <c r="AP852" s="2"/>
      <c r="AQ852" s="2"/>
      <c r="AR852" s="2"/>
      <c r="AS852" s="2"/>
      <c r="AT852" s="2"/>
      <c r="AU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7"/>
      <c r="AO853" s="7"/>
      <c r="AP853" s="2"/>
      <c r="AQ853" s="2"/>
      <c r="AR853" s="2"/>
      <c r="AS853" s="2"/>
      <c r="AT853" s="2"/>
      <c r="AU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7"/>
      <c r="AO854" s="7"/>
      <c r="AP854" s="2"/>
      <c r="AQ854" s="2"/>
      <c r="AR854" s="2"/>
      <c r="AS854" s="2"/>
      <c r="AT854" s="2"/>
      <c r="AU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7"/>
      <c r="AO855" s="7"/>
      <c r="AP855" s="2"/>
      <c r="AQ855" s="2"/>
      <c r="AR855" s="2"/>
      <c r="AS855" s="2"/>
      <c r="AT855" s="2"/>
      <c r="AU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7"/>
      <c r="AO856" s="7"/>
      <c r="AP856" s="2"/>
      <c r="AQ856" s="2"/>
      <c r="AR856" s="2"/>
      <c r="AS856" s="2"/>
      <c r="AT856" s="2"/>
      <c r="AU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7"/>
      <c r="AO857" s="7"/>
      <c r="AP857" s="2"/>
      <c r="AQ857" s="2"/>
      <c r="AR857" s="2"/>
      <c r="AS857" s="2"/>
      <c r="AT857" s="2"/>
      <c r="AU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7"/>
      <c r="AO858" s="7"/>
      <c r="AP858" s="2"/>
      <c r="AQ858" s="2"/>
      <c r="AR858" s="2"/>
      <c r="AS858" s="2"/>
      <c r="AT858" s="2"/>
      <c r="AU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7"/>
      <c r="AO859" s="7"/>
      <c r="AP859" s="2"/>
      <c r="AQ859" s="2"/>
      <c r="AR859" s="2"/>
      <c r="AS859" s="2"/>
      <c r="AT859" s="2"/>
      <c r="AU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7"/>
      <c r="AO860" s="7"/>
      <c r="AP860" s="2"/>
      <c r="AQ860" s="2"/>
      <c r="AR860" s="2"/>
      <c r="AS860" s="2"/>
      <c r="AT860" s="2"/>
      <c r="AU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7"/>
      <c r="AO861" s="7"/>
      <c r="AP861" s="2"/>
      <c r="AQ861" s="2"/>
      <c r="AR861" s="2"/>
      <c r="AS861" s="2"/>
      <c r="AT861" s="2"/>
      <c r="AU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7"/>
      <c r="AO862" s="7"/>
      <c r="AP862" s="2"/>
      <c r="AQ862" s="2"/>
      <c r="AR862" s="2"/>
      <c r="AS862" s="2"/>
      <c r="AT862" s="2"/>
      <c r="AU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7"/>
      <c r="AO863" s="7"/>
      <c r="AP863" s="2"/>
      <c r="AQ863" s="2"/>
      <c r="AR863" s="2"/>
      <c r="AS863" s="2"/>
      <c r="AT863" s="2"/>
      <c r="AU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7"/>
      <c r="AO864" s="7"/>
      <c r="AP864" s="2"/>
      <c r="AQ864" s="2"/>
      <c r="AR864" s="2"/>
      <c r="AS864" s="2"/>
      <c r="AT864" s="2"/>
      <c r="AU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7"/>
      <c r="AO865" s="7"/>
      <c r="AP865" s="2"/>
      <c r="AQ865" s="2"/>
      <c r="AR865" s="2"/>
      <c r="AS865" s="2"/>
      <c r="AT865" s="2"/>
      <c r="AU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7"/>
      <c r="AO866" s="7"/>
      <c r="AP866" s="2"/>
      <c r="AQ866" s="2"/>
      <c r="AR866" s="2"/>
      <c r="AS866" s="2"/>
      <c r="AT866" s="2"/>
      <c r="AU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7"/>
      <c r="AO867" s="7"/>
      <c r="AP867" s="2"/>
      <c r="AQ867" s="2"/>
      <c r="AR867" s="2"/>
      <c r="AS867" s="2"/>
      <c r="AT867" s="2"/>
      <c r="AU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7"/>
      <c r="AO868" s="7"/>
      <c r="AP868" s="2"/>
      <c r="AQ868" s="2"/>
      <c r="AR868" s="2"/>
      <c r="AS868" s="2"/>
      <c r="AT868" s="2"/>
      <c r="AU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7"/>
      <c r="AO869" s="7"/>
      <c r="AP869" s="2"/>
      <c r="AQ869" s="2"/>
      <c r="AR869" s="2"/>
      <c r="AS869" s="2"/>
      <c r="AT869" s="2"/>
      <c r="AU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7"/>
      <c r="AO870" s="7"/>
      <c r="AP870" s="2"/>
      <c r="AQ870" s="2"/>
      <c r="AR870" s="2"/>
      <c r="AS870" s="2"/>
      <c r="AT870" s="2"/>
      <c r="AU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7"/>
      <c r="AO871" s="7"/>
      <c r="AP871" s="2"/>
      <c r="AQ871" s="2"/>
      <c r="AR871" s="2"/>
      <c r="AS871" s="2"/>
      <c r="AT871" s="2"/>
      <c r="AU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7"/>
      <c r="AO872" s="7"/>
      <c r="AP872" s="2"/>
      <c r="AQ872" s="2"/>
      <c r="AR872" s="2"/>
      <c r="AS872" s="2"/>
      <c r="AT872" s="2"/>
      <c r="AU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7"/>
      <c r="AO873" s="7"/>
      <c r="AP873" s="2"/>
      <c r="AQ873" s="2"/>
      <c r="AR873" s="2"/>
      <c r="AS873" s="2"/>
      <c r="AT873" s="2"/>
      <c r="AU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7"/>
      <c r="AO874" s="7"/>
      <c r="AP874" s="2"/>
      <c r="AQ874" s="2"/>
      <c r="AR874" s="2"/>
      <c r="AS874" s="2"/>
      <c r="AT874" s="2"/>
      <c r="AU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7"/>
      <c r="AO875" s="7"/>
      <c r="AP875" s="2"/>
      <c r="AQ875" s="2"/>
      <c r="AR875" s="2"/>
      <c r="AS875" s="2"/>
      <c r="AT875" s="2"/>
      <c r="AU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7"/>
      <c r="AO876" s="7"/>
      <c r="AP876" s="2"/>
      <c r="AQ876" s="2"/>
      <c r="AR876" s="2"/>
      <c r="AS876" s="2"/>
      <c r="AT876" s="2"/>
      <c r="AU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7"/>
      <c r="AO877" s="7"/>
      <c r="AP877" s="2"/>
      <c r="AQ877" s="2"/>
      <c r="AR877" s="2"/>
      <c r="AS877" s="2"/>
      <c r="AT877" s="2"/>
      <c r="AU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7"/>
      <c r="AO878" s="7"/>
      <c r="AP878" s="2"/>
      <c r="AQ878" s="2"/>
      <c r="AR878" s="2"/>
      <c r="AS878" s="2"/>
      <c r="AT878" s="2"/>
      <c r="AU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7"/>
      <c r="AO879" s="7"/>
      <c r="AP879" s="2"/>
      <c r="AQ879" s="2"/>
      <c r="AR879" s="2"/>
      <c r="AS879" s="2"/>
      <c r="AT879" s="2"/>
      <c r="AU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7"/>
      <c r="AO880" s="7"/>
      <c r="AP880" s="2"/>
      <c r="AQ880" s="2"/>
      <c r="AR880" s="2"/>
      <c r="AS880" s="2"/>
      <c r="AT880" s="2"/>
      <c r="AU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7"/>
      <c r="AO881" s="7"/>
      <c r="AP881" s="2"/>
      <c r="AQ881" s="2"/>
      <c r="AR881" s="2"/>
      <c r="AS881" s="2"/>
      <c r="AT881" s="2"/>
      <c r="AU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7"/>
      <c r="AO882" s="7"/>
      <c r="AP882" s="2"/>
      <c r="AQ882" s="2"/>
      <c r="AR882" s="2"/>
      <c r="AS882" s="2"/>
      <c r="AT882" s="2"/>
      <c r="AU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7"/>
      <c r="AO883" s="7"/>
      <c r="AP883" s="2"/>
      <c r="AQ883" s="2"/>
      <c r="AR883" s="2"/>
      <c r="AS883" s="2"/>
      <c r="AT883" s="2"/>
      <c r="AU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7"/>
      <c r="AO884" s="7"/>
      <c r="AP884" s="2"/>
      <c r="AQ884" s="2"/>
      <c r="AR884" s="2"/>
      <c r="AS884" s="2"/>
      <c r="AT884" s="2"/>
      <c r="AU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7"/>
      <c r="AO885" s="7"/>
      <c r="AP885" s="2"/>
      <c r="AQ885" s="2"/>
      <c r="AR885" s="2"/>
      <c r="AS885" s="2"/>
      <c r="AT885" s="2"/>
      <c r="AU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7"/>
      <c r="AO886" s="7"/>
      <c r="AP886" s="2"/>
      <c r="AQ886" s="2"/>
      <c r="AR886" s="2"/>
      <c r="AS886" s="2"/>
      <c r="AT886" s="2"/>
      <c r="AU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7"/>
      <c r="AO887" s="7"/>
      <c r="AP887" s="2"/>
      <c r="AQ887" s="2"/>
      <c r="AR887" s="2"/>
      <c r="AS887" s="2"/>
      <c r="AT887" s="2"/>
      <c r="AU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7"/>
      <c r="AO888" s="7"/>
      <c r="AP888" s="2"/>
      <c r="AQ888" s="2"/>
      <c r="AR888" s="2"/>
      <c r="AS888" s="2"/>
      <c r="AT888" s="2"/>
      <c r="AU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7"/>
      <c r="AO889" s="7"/>
      <c r="AP889" s="2"/>
      <c r="AQ889" s="2"/>
      <c r="AR889" s="2"/>
      <c r="AS889" s="2"/>
      <c r="AT889" s="2"/>
      <c r="AU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7"/>
      <c r="AO890" s="7"/>
      <c r="AP890" s="2"/>
      <c r="AQ890" s="2"/>
      <c r="AR890" s="2"/>
      <c r="AS890" s="2"/>
      <c r="AT890" s="2"/>
      <c r="AU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7"/>
      <c r="AO891" s="7"/>
      <c r="AP891" s="2"/>
      <c r="AQ891" s="2"/>
      <c r="AR891" s="2"/>
      <c r="AS891" s="2"/>
      <c r="AT891" s="2"/>
      <c r="AU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7"/>
      <c r="AO892" s="7"/>
      <c r="AP892" s="2"/>
      <c r="AQ892" s="2"/>
      <c r="AR892" s="2"/>
      <c r="AS892" s="2"/>
      <c r="AT892" s="2"/>
      <c r="AU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7"/>
      <c r="AO893" s="7"/>
      <c r="AP893" s="2"/>
      <c r="AQ893" s="2"/>
      <c r="AR893" s="2"/>
      <c r="AS893" s="2"/>
      <c r="AT893" s="2"/>
      <c r="AU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7"/>
      <c r="AO894" s="7"/>
      <c r="AP894" s="2"/>
      <c r="AQ894" s="2"/>
      <c r="AR894" s="2"/>
      <c r="AS894" s="2"/>
      <c r="AT894" s="2"/>
      <c r="AU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7"/>
      <c r="AO895" s="7"/>
      <c r="AP895" s="2"/>
      <c r="AQ895" s="2"/>
      <c r="AR895" s="2"/>
      <c r="AS895" s="2"/>
      <c r="AT895" s="2"/>
      <c r="AU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7"/>
      <c r="AO896" s="7"/>
      <c r="AP896" s="2"/>
      <c r="AQ896" s="2"/>
      <c r="AR896" s="2"/>
      <c r="AS896" s="2"/>
      <c r="AT896" s="2"/>
      <c r="AU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7"/>
      <c r="AO897" s="7"/>
      <c r="AP897" s="2"/>
      <c r="AQ897" s="2"/>
      <c r="AR897" s="2"/>
      <c r="AS897" s="2"/>
      <c r="AT897" s="2"/>
      <c r="AU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7"/>
      <c r="AO898" s="7"/>
      <c r="AP898" s="2"/>
      <c r="AQ898" s="2"/>
      <c r="AR898" s="2"/>
      <c r="AS898" s="2"/>
      <c r="AT898" s="2"/>
      <c r="AU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7"/>
      <c r="AO899" s="7"/>
      <c r="AP899" s="2"/>
      <c r="AQ899" s="2"/>
      <c r="AR899" s="2"/>
      <c r="AS899" s="2"/>
      <c r="AT899" s="2"/>
      <c r="AU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7"/>
      <c r="AO900" s="7"/>
      <c r="AP900" s="2"/>
      <c r="AQ900" s="2"/>
      <c r="AR900" s="2"/>
      <c r="AS900" s="2"/>
      <c r="AT900" s="2"/>
      <c r="AU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7"/>
      <c r="AO901" s="7"/>
      <c r="AP901" s="2"/>
      <c r="AQ901" s="2"/>
      <c r="AR901" s="2"/>
      <c r="AS901" s="2"/>
      <c r="AT901" s="2"/>
      <c r="AU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7"/>
      <c r="AO902" s="7"/>
      <c r="AP902" s="2"/>
      <c r="AQ902" s="2"/>
      <c r="AR902" s="2"/>
      <c r="AS902" s="2"/>
      <c r="AT902" s="2"/>
      <c r="AU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7"/>
      <c r="AO903" s="7"/>
      <c r="AP903" s="2"/>
      <c r="AQ903" s="2"/>
      <c r="AR903" s="2"/>
      <c r="AS903" s="2"/>
      <c r="AT903" s="2"/>
      <c r="AU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7"/>
      <c r="AO904" s="7"/>
      <c r="AP904" s="2"/>
      <c r="AQ904" s="2"/>
      <c r="AR904" s="2"/>
      <c r="AS904" s="2"/>
      <c r="AT904" s="2"/>
      <c r="AU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7"/>
      <c r="AO905" s="7"/>
      <c r="AP905" s="2"/>
      <c r="AQ905" s="2"/>
      <c r="AR905" s="2"/>
      <c r="AS905" s="2"/>
      <c r="AT905" s="2"/>
      <c r="AU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7"/>
      <c r="AO906" s="7"/>
      <c r="AP906" s="2"/>
      <c r="AQ906" s="2"/>
      <c r="AR906" s="2"/>
      <c r="AS906" s="2"/>
      <c r="AT906" s="2"/>
      <c r="AU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7"/>
      <c r="AO907" s="7"/>
      <c r="AP907" s="2"/>
      <c r="AQ907" s="2"/>
      <c r="AR907" s="2"/>
      <c r="AS907" s="2"/>
      <c r="AT907" s="2"/>
      <c r="AU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7"/>
      <c r="AO908" s="7"/>
      <c r="AP908" s="2"/>
      <c r="AQ908" s="2"/>
      <c r="AR908" s="2"/>
      <c r="AS908" s="2"/>
      <c r="AT908" s="2"/>
      <c r="AU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7"/>
      <c r="AO909" s="7"/>
      <c r="AP909" s="2"/>
      <c r="AQ909" s="2"/>
      <c r="AR909" s="2"/>
      <c r="AS909" s="2"/>
      <c r="AT909" s="2"/>
      <c r="AU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7"/>
      <c r="AO910" s="7"/>
      <c r="AP910" s="2"/>
      <c r="AQ910" s="2"/>
      <c r="AR910" s="2"/>
      <c r="AS910" s="2"/>
      <c r="AT910" s="2"/>
      <c r="AU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7"/>
      <c r="AO911" s="7"/>
      <c r="AP911" s="2"/>
      <c r="AQ911" s="2"/>
      <c r="AR911" s="2"/>
      <c r="AS911" s="2"/>
      <c r="AT911" s="2"/>
      <c r="AU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7"/>
      <c r="AO912" s="7"/>
      <c r="AP912" s="2"/>
      <c r="AQ912" s="2"/>
      <c r="AR912" s="2"/>
      <c r="AS912" s="2"/>
      <c r="AT912" s="2"/>
      <c r="AU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7"/>
      <c r="AO913" s="7"/>
      <c r="AP913" s="2"/>
      <c r="AQ913" s="2"/>
      <c r="AR913" s="2"/>
      <c r="AS913" s="2"/>
      <c r="AT913" s="2"/>
      <c r="AU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7"/>
      <c r="AO914" s="7"/>
      <c r="AP914" s="2"/>
      <c r="AQ914" s="2"/>
      <c r="AR914" s="2"/>
      <c r="AS914" s="2"/>
      <c r="AT914" s="2"/>
      <c r="AU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7"/>
      <c r="AO915" s="7"/>
      <c r="AP915" s="2"/>
      <c r="AQ915" s="2"/>
      <c r="AR915" s="2"/>
      <c r="AS915" s="2"/>
      <c r="AT915" s="2"/>
      <c r="AU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7"/>
      <c r="AO916" s="7"/>
      <c r="AP916" s="2"/>
      <c r="AQ916" s="2"/>
      <c r="AR916" s="2"/>
      <c r="AS916" s="2"/>
      <c r="AT916" s="2"/>
      <c r="AU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7"/>
      <c r="AO917" s="7"/>
      <c r="AP917" s="2"/>
      <c r="AQ917" s="2"/>
      <c r="AR917" s="2"/>
      <c r="AS917" s="2"/>
      <c r="AT917" s="2"/>
      <c r="AU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7"/>
      <c r="AO918" s="7"/>
      <c r="AP918" s="2"/>
      <c r="AQ918" s="2"/>
      <c r="AR918" s="2"/>
      <c r="AS918" s="2"/>
      <c r="AT918" s="2"/>
      <c r="AU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7"/>
      <c r="AO919" s="7"/>
      <c r="AP919" s="2"/>
      <c r="AQ919" s="2"/>
      <c r="AR919" s="2"/>
      <c r="AS919" s="2"/>
      <c r="AT919" s="2"/>
      <c r="AU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7"/>
      <c r="AO920" s="7"/>
      <c r="AP920" s="2"/>
      <c r="AQ920" s="2"/>
      <c r="AR920" s="2"/>
      <c r="AS920" s="2"/>
      <c r="AT920" s="2"/>
      <c r="AU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7"/>
      <c r="AO921" s="7"/>
      <c r="AP921" s="2"/>
      <c r="AQ921" s="2"/>
      <c r="AR921" s="2"/>
      <c r="AS921" s="2"/>
      <c r="AT921" s="2"/>
      <c r="AU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7"/>
      <c r="AO922" s="7"/>
      <c r="AP922" s="2"/>
      <c r="AQ922" s="2"/>
      <c r="AR922" s="2"/>
      <c r="AS922" s="2"/>
      <c r="AT922" s="2"/>
      <c r="AU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7"/>
      <c r="AO923" s="7"/>
      <c r="AP923" s="2"/>
      <c r="AQ923" s="2"/>
      <c r="AR923" s="2"/>
      <c r="AS923" s="2"/>
      <c r="AT923" s="2"/>
      <c r="AU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7"/>
      <c r="AO924" s="7"/>
      <c r="AP924" s="2"/>
      <c r="AQ924" s="2"/>
      <c r="AR924" s="2"/>
      <c r="AS924" s="2"/>
      <c r="AT924" s="2"/>
      <c r="AU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7"/>
      <c r="AO925" s="7"/>
      <c r="AP925" s="2"/>
      <c r="AQ925" s="2"/>
      <c r="AR925" s="2"/>
      <c r="AS925" s="2"/>
      <c r="AT925" s="2"/>
      <c r="AU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7"/>
      <c r="AO926" s="7"/>
      <c r="AP926" s="2"/>
      <c r="AQ926" s="2"/>
      <c r="AR926" s="2"/>
      <c r="AS926" s="2"/>
      <c r="AT926" s="2"/>
      <c r="AU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7"/>
      <c r="AO927" s="7"/>
      <c r="AP927" s="2"/>
      <c r="AQ927" s="2"/>
      <c r="AR927" s="2"/>
      <c r="AS927" s="2"/>
      <c r="AT927" s="2"/>
      <c r="AU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7"/>
      <c r="AO928" s="7"/>
      <c r="AP928" s="2"/>
      <c r="AQ928" s="2"/>
      <c r="AR928" s="2"/>
      <c r="AS928" s="2"/>
      <c r="AT928" s="2"/>
      <c r="AU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7"/>
      <c r="AO929" s="7"/>
      <c r="AP929" s="2"/>
      <c r="AQ929" s="2"/>
      <c r="AR929" s="2"/>
      <c r="AS929" s="2"/>
      <c r="AT929" s="2"/>
      <c r="AU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7"/>
      <c r="AO930" s="7"/>
      <c r="AP930" s="2"/>
      <c r="AQ930" s="2"/>
      <c r="AR930" s="2"/>
      <c r="AS930" s="2"/>
      <c r="AT930" s="2"/>
      <c r="AU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7"/>
      <c r="AO931" s="7"/>
      <c r="AP931" s="2"/>
      <c r="AQ931" s="2"/>
      <c r="AR931" s="2"/>
      <c r="AS931" s="2"/>
      <c r="AT931" s="2"/>
      <c r="AU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7"/>
      <c r="AO932" s="7"/>
      <c r="AP932" s="2"/>
      <c r="AQ932" s="2"/>
      <c r="AR932" s="2"/>
      <c r="AS932" s="2"/>
      <c r="AT932" s="2"/>
      <c r="AU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7"/>
      <c r="AO933" s="7"/>
      <c r="AP933" s="2"/>
      <c r="AQ933" s="2"/>
      <c r="AR933" s="2"/>
      <c r="AS933" s="2"/>
      <c r="AT933" s="2"/>
      <c r="AU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7"/>
      <c r="AO934" s="7"/>
      <c r="AP934" s="2"/>
      <c r="AQ934" s="2"/>
      <c r="AR934" s="2"/>
      <c r="AS934" s="2"/>
      <c r="AT934" s="2"/>
      <c r="AU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7"/>
      <c r="AO935" s="7"/>
      <c r="AP935" s="2"/>
      <c r="AQ935" s="2"/>
      <c r="AR935" s="2"/>
      <c r="AS935" s="2"/>
      <c r="AT935" s="2"/>
      <c r="AU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7"/>
      <c r="AO936" s="7"/>
      <c r="AP936" s="2"/>
      <c r="AQ936" s="2"/>
      <c r="AR936" s="2"/>
      <c r="AS936" s="2"/>
      <c r="AT936" s="2"/>
      <c r="AU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7"/>
      <c r="AO937" s="7"/>
      <c r="AP937" s="2"/>
      <c r="AQ937" s="2"/>
      <c r="AR937" s="2"/>
      <c r="AS937" s="2"/>
      <c r="AT937" s="2"/>
      <c r="AU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7"/>
      <c r="AO938" s="7"/>
      <c r="AP938" s="2"/>
      <c r="AQ938" s="2"/>
      <c r="AR938" s="2"/>
      <c r="AS938" s="2"/>
      <c r="AT938" s="2"/>
      <c r="AU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7"/>
      <c r="AO939" s="7"/>
      <c r="AP939" s="2"/>
      <c r="AQ939" s="2"/>
      <c r="AR939" s="2"/>
      <c r="AS939" s="2"/>
      <c r="AT939" s="2"/>
      <c r="AU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7"/>
      <c r="AO940" s="7"/>
      <c r="AP940" s="2"/>
      <c r="AQ940" s="2"/>
      <c r="AR940" s="2"/>
      <c r="AS940" s="2"/>
      <c r="AT940" s="2"/>
      <c r="AU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7"/>
      <c r="AO941" s="7"/>
      <c r="AP941" s="2"/>
      <c r="AQ941" s="2"/>
      <c r="AR941" s="2"/>
      <c r="AS941" s="2"/>
      <c r="AT941" s="2"/>
      <c r="AU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7"/>
      <c r="AO942" s="7"/>
      <c r="AP942" s="2"/>
      <c r="AQ942" s="2"/>
      <c r="AR942" s="2"/>
      <c r="AS942" s="2"/>
      <c r="AT942" s="2"/>
      <c r="AU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7"/>
      <c r="AO943" s="7"/>
      <c r="AP943" s="2"/>
      <c r="AQ943" s="2"/>
      <c r="AR943" s="2"/>
      <c r="AS943" s="2"/>
      <c r="AT943" s="2"/>
      <c r="AU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7"/>
      <c r="AO944" s="7"/>
      <c r="AP944" s="2"/>
      <c r="AQ944" s="2"/>
      <c r="AR944" s="2"/>
      <c r="AS944" s="2"/>
      <c r="AT944" s="2"/>
      <c r="AU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7"/>
      <c r="AO945" s="7"/>
      <c r="AP945" s="2"/>
      <c r="AQ945" s="2"/>
      <c r="AR945" s="2"/>
      <c r="AS945" s="2"/>
      <c r="AT945" s="2"/>
      <c r="AU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7"/>
      <c r="AO946" s="7"/>
      <c r="AP946" s="2"/>
      <c r="AQ946" s="2"/>
      <c r="AR946" s="2"/>
      <c r="AS946" s="2"/>
      <c r="AT946" s="2"/>
      <c r="AU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7"/>
      <c r="AO947" s="7"/>
      <c r="AP947" s="2"/>
      <c r="AQ947" s="2"/>
      <c r="AR947" s="2"/>
      <c r="AS947" s="2"/>
      <c r="AT947" s="2"/>
      <c r="AU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7"/>
      <c r="AO948" s="7"/>
      <c r="AP948" s="2"/>
      <c r="AQ948" s="2"/>
      <c r="AR948" s="2"/>
      <c r="AS948" s="2"/>
      <c r="AT948" s="2"/>
      <c r="AU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7"/>
      <c r="AO949" s="7"/>
      <c r="AP949" s="2"/>
      <c r="AQ949" s="2"/>
      <c r="AR949" s="2"/>
      <c r="AS949" s="2"/>
      <c r="AT949" s="2"/>
      <c r="AU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7"/>
      <c r="AO950" s="7"/>
      <c r="AP950" s="2"/>
      <c r="AQ950" s="2"/>
      <c r="AR950" s="2"/>
      <c r="AS950" s="2"/>
      <c r="AT950" s="2"/>
      <c r="AU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7"/>
      <c r="AO951" s="7"/>
      <c r="AP951" s="2"/>
      <c r="AQ951" s="2"/>
      <c r="AR951" s="2"/>
      <c r="AS951" s="2"/>
      <c r="AT951" s="2"/>
      <c r="AU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7"/>
      <c r="AO952" s="7"/>
      <c r="AP952" s="2"/>
      <c r="AQ952" s="2"/>
      <c r="AR952" s="2"/>
      <c r="AS952" s="2"/>
      <c r="AT952" s="2"/>
      <c r="AU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7"/>
      <c r="AO953" s="7"/>
      <c r="AP953" s="2"/>
      <c r="AQ953" s="2"/>
      <c r="AR953" s="2"/>
      <c r="AS953" s="2"/>
      <c r="AT953" s="2"/>
      <c r="AU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7"/>
      <c r="AO954" s="7"/>
      <c r="AP954" s="2"/>
      <c r="AQ954" s="2"/>
      <c r="AR954" s="2"/>
      <c r="AS954" s="2"/>
      <c r="AT954" s="2"/>
      <c r="AU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7"/>
      <c r="AO955" s="7"/>
      <c r="AP955" s="2"/>
      <c r="AQ955" s="2"/>
      <c r="AR955" s="2"/>
      <c r="AS955" s="2"/>
      <c r="AT955" s="2"/>
      <c r="AU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7"/>
      <c r="AO956" s="7"/>
      <c r="AP956" s="2"/>
      <c r="AQ956" s="2"/>
      <c r="AR956" s="2"/>
      <c r="AS956" s="2"/>
      <c r="AT956" s="2"/>
      <c r="AU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7"/>
      <c r="AO957" s="7"/>
      <c r="AP957" s="2"/>
      <c r="AQ957" s="2"/>
      <c r="AR957" s="2"/>
      <c r="AS957" s="2"/>
      <c r="AT957" s="2"/>
      <c r="AU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7"/>
      <c r="AO958" s="7"/>
      <c r="AP958" s="2"/>
      <c r="AQ958" s="2"/>
      <c r="AR958" s="2"/>
      <c r="AS958" s="2"/>
      <c r="AT958" s="2"/>
      <c r="AU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7"/>
      <c r="AO959" s="7"/>
      <c r="AP959" s="2"/>
      <c r="AQ959" s="2"/>
      <c r="AR959" s="2"/>
      <c r="AS959" s="2"/>
      <c r="AT959" s="2"/>
      <c r="AU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7"/>
      <c r="AO960" s="7"/>
      <c r="AP960" s="2"/>
      <c r="AQ960" s="2"/>
      <c r="AR960" s="2"/>
      <c r="AS960" s="2"/>
      <c r="AT960" s="2"/>
      <c r="AU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7"/>
      <c r="AO961" s="7"/>
      <c r="AP961" s="2"/>
      <c r="AQ961" s="2"/>
      <c r="AR961" s="2"/>
      <c r="AS961" s="2"/>
      <c r="AT961" s="2"/>
      <c r="AU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7"/>
      <c r="AO962" s="7"/>
      <c r="AP962" s="2"/>
      <c r="AQ962" s="2"/>
      <c r="AR962" s="2"/>
      <c r="AS962" s="2"/>
      <c r="AT962" s="2"/>
      <c r="AU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7"/>
      <c r="AO963" s="7"/>
      <c r="AP963" s="2"/>
      <c r="AQ963" s="2"/>
      <c r="AR963" s="2"/>
      <c r="AS963" s="2"/>
      <c r="AT963" s="2"/>
      <c r="AU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7"/>
      <c r="AO964" s="7"/>
      <c r="AP964" s="2"/>
      <c r="AQ964" s="2"/>
      <c r="AR964" s="2"/>
      <c r="AS964" s="2"/>
      <c r="AT964" s="2"/>
      <c r="AU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7"/>
      <c r="AO965" s="7"/>
      <c r="AP965" s="2"/>
      <c r="AQ965" s="2"/>
      <c r="AR965" s="2"/>
      <c r="AS965" s="2"/>
      <c r="AT965" s="2"/>
      <c r="AU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7"/>
      <c r="AO966" s="7"/>
      <c r="AP966" s="2"/>
      <c r="AQ966" s="2"/>
      <c r="AR966" s="2"/>
      <c r="AS966" s="2"/>
      <c r="AT966" s="2"/>
      <c r="AU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7"/>
      <c r="AO967" s="7"/>
      <c r="AP967" s="2"/>
      <c r="AQ967" s="2"/>
      <c r="AR967" s="2"/>
      <c r="AS967" s="2"/>
      <c r="AT967" s="2"/>
      <c r="AU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7"/>
      <c r="AO968" s="7"/>
      <c r="AP968" s="2"/>
      <c r="AQ968" s="2"/>
      <c r="AR968" s="2"/>
      <c r="AS968" s="2"/>
      <c r="AT968" s="2"/>
      <c r="AU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7"/>
      <c r="AO969" s="7"/>
      <c r="AP969" s="2"/>
      <c r="AQ969" s="2"/>
      <c r="AR969" s="2"/>
      <c r="AS969" s="2"/>
      <c r="AT969" s="2"/>
      <c r="AU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7"/>
      <c r="AO970" s="7"/>
      <c r="AP970" s="2"/>
      <c r="AQ970" s="2"/>
      <c r="AR970" s="2"/>
      <c r="AS970" s="2"/>
      <c r="AT970" s="2"/>
      <c r="AU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7"/>
      <c r="AO971" s="7"/>
      <c r="AP971" s="2"/>
      <c r="AQ971" s="2"/>
      <c r="AR971" s="2"/>
      <c r="AS971" s="2"/>
      <c r="AT971" s="2"/>
      <c r="AU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7"/>
      <c r="AO972" s="7"/>
      <c r="AP972" s="2"/>
      <c r="AQ972" s="2"/>
      <c r="AR972" s="2"/>
      <c r="AS972" s="2"/>
      <c r="AT972" s="2"/>
      <c r="AU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7"/>
      <c r="AO973" s="7"/>
      <c r="AP973" s="2"/>
      <c r="AQ973" s="2"/>
      <c r="AR973" s="2"/>
      <c r="AS973" s="2"/>
      <c r="AT973" s="2"/>
      <c r="AU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7"/>
      <c r="AO974" s="7"/>
      <c r="AP974" s="2"/>
      <c r="AQ974" s="2"/>
      <c r="AR974" s="2"/>
      <c r="AS974" s="2"/>
      <c r="AT974" s="2"/>
      <c r="AU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7"/>
      <c r="AO975" s="7"/>
      <c r="AP975" s="2"/>
      <c r="AQ975" s="2"/>
      <c r="AR975" s="2"/>
      <c r="AS975" s="2"/>
      <c r="AT975" s="2"/>
      <c r="AU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7"/>
      <c r="AO976" s="7"/>
      <c r="AP976" s="2"/>
      <c r="AQ976" s="2"/>
      <c r="AR976" s="2"/>
      <c r="AS976" s="2"/>
      <c r="AT976" s="2"/>
      <c r="AU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7"/>
      <c r="AO977" s="7"/>
      <c r="AP977" s="2"/>
      <c r="AQ977" s="2"/>
      <c r="AR977" s="2"/>
      <c r="AS977" s="2"/>
      <c r="AT977" s="2"/>
      <c r="AU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7"/>
      <c r="AO978" s="7"/>
      <c r="AP978" s="2"/>
      <c r="AQ978" s="2"/>
      <c r="AR978" s="2"/>
      <c r="AS978" s="2"/>
      <c r="AT978" s="2"/>
      <c r="AU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7"/>
      <c r="AO979" s="7"/>
      <c r="AP979" s="2"/>
      <c r="AQ979" s="2"/>
      <c r="AR979" s="2"/>
      <c r="AS979" s="2"/>
      <c r="AT979" s="2"/>
      <c r="AU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7"/>
      <c r="AO980" s="7"/>
      <c r="AP980" s="2"/>
      <c r="AQ980" s="2"/>
      <c r="AR980" s="2"/>
      <c r="AS980" s="2"/>
      <c r="AT980" s="2"/>
      <c r="AU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7"/>
      <c r="AO981" s="7"/>
      <c r="AP981" s="2"/>
      <c r="AQ981" s="2"/>
      <c r="AR981" s="2"/>
      <c r="AS981" s="2"/>
      <c r="AT981" s="2"/>
      <c r="AU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7"/>
      <c r="AO982" s="7"/>
      <c r="AP982" s="2"/>
      <c r="AQ982" s="2"/>
      <c r="AR982" s="2"/>
      <c r="AS982" s="2"/>
      <c r="AT982" s="2"/>
      <c r="AU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7"/>
      <c r="AO983" s="7"/>
      <c r="AP983" s="2"/>
      <c r="AQ983" s="2"/>
      <c r="AR983" s="2"/>
      <c r="AS983" s="2"/>
      <c r="AT983" s="2"/>
      <c r="AU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7"/>
      <c r="AO984" s="7"/>
      <c r="AP984" s="2"/>
      <c r="AQ984" s="2"/>
      <c r="AR984" s="2"/>
      <c r="AS984" s="2"/>
      <c r="AT984" s="2"/>
      <c r="AU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7"/>
      <c r="AO985" s="7"/>
      <c r="AP985" s="2"/>
      <c r="AQ985" s="2"/>
      <c r="AR985" s="2"/>
      <c r="AS985" s="2"/>
      <c r="AT985" s="2"/>
      <c r="AU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7"/>
      <c r="AO986" s="7"/>
      <c r="AP986" s="2"/>
      <c r="AQ986" s="2"/>
      <c r="AR986" s="2"/>
      <c r="AS986" s="2"/>
      <c r="AT986" s="2"/>
      <c r="AU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7"/>
      <c r="AO987" s="7"/>
      <c r="AP987" s="2"/>
      <c r="AQ987" s="2"/>
      <c r="AR987" s="2"/>
      <c r="AS987" s="2"/>
      <c r="AT987" s="2"/>
      <c r="AU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7"/>
      <c r="AO988" s="7"/>
      <c r="AP988" s="2"/>
      <c r="AQ988" s="2"/>
      <c r="AR988" s="2"/>
      <c r="AS988" s="2"/>
      <c r="AT988" s="2"/>
      <c r="AU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7"/>
      <c r="AO989" s="7"/>
      <c r="AP989" s="2"/>
      <c r="AQ989" s="2"/>
      <c r="AR989" s="2"/>
      <c r="AS989" s="2"/>
      <c r="AT989" s="2"/>
      <c r="AU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7"/>
      <c r="AO990" s="7"/>
      <c r="AP990" s="2"/>
      <c r="AQ990" s="2"/>
      <c r="AR990" s="2"/>
      <c r="AS990" s="2"/>
      <c r="AT990" s="2"/>
      <c r="AU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7"/>
      <c r="AO991" s="7"/>
      <c r="AP991" s="2"/>
      <c r="AQ991" s="2"/>
      <c r="AR991" s="2"/>
      <c r="AS991" s="2"/>
      <c r="AT991" s="2"/>
      <c r="AU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7"/>
      <c r="AO992" s="7"/>
      <c r="AP992" s="2"/>
      <c r="AQ992" s="2"/>
      <c r="AR992" s="2"/>
      <c r="AS992" s="2"/>
      <c r="AT992" s="2"/>
      <c r="AU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7"/>
      <c r="AO993" s="7"/>
      <c r="AP993" s="2"/>
      <c r="AQ993" s="2"/>
      <c r="AR993" s="2"/>
      <c r="AS993" s="2"/>
      <c r="AT993" s="2"/>
      <c r="AU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7"/>
      <c r="AO994" s="7"/>
      <c r="AP994" s="2"/>
      <c r="AQ994" s="2"/>
      <c r="AR994" s="2"/>
      <c r="AS994" s="2"/>
      <c r="AT994" s="2"/>
      <c r="AU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7"/>
      <c r="AO995" s="7"/>
      <c r="AP995" s="2"/>
      <c r="AQ995" s="2"/>
      <c r="AR995" s="2"/>
      <c r="AS995" s="2"/>
      <c r="AT995" s="2"/>
      <c r="AU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7"/>
      <c r="AO996" s="7"/>
      <c r="AP996" s="2"/>
      <c r="AQ996" s="2"/>
      <c r="AR996" s="2"/>
      <c r="AS996" s="2"/>
      <c r="AT996" s="2"/>
      <c r="AU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7"/>
      <c r="AO997" s="7"/>
      <c r="AP997" s="2"/>
      <c r="AQ997" s="2"/>
      <c r="AR997" s="2"/>
      <c r="AS997" s="2"/>
      <c r="AT997" s="2"/>
      <c r="AU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7"/>
      <c r="AO998" s="7"/>
      <c r="AP998" s="2"/>
      <c r="AQ998" s="2"/>
      <c r="AR998" s="2"/>
      <c r="AS998" s="2"/>
      <c r="AT998" s="2"/>
      <c r="AU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7"/>
      <c r="AO999" s="7"/>
      <c r="AP999" s="2"/>
      <c r="AQ999" s="2"/>
      <c r="AR999" s="2"/>
      <c r="AS999" s="2"/>
      <c r="AT999" s="2"/>
      <c r="AU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7"/>
      <c r="AO1000" s="7"/>
      <c r="AP1000" s="2"/>
      <c r="AQ1000" s="2"/>
      <c r="AR1000" s="2"/>
      <c r="AS1000" s="2"/>
      <c r="AT1000" s="2"/>
      <c r="AU1000" s="2"/>
    </row>
  </sheetData>
  <mergeCells count="58">
    <mergeCell ref="D2:F2"/>
    <mergeCell ref="J2:K2"/>
    <mergeCell ref="O2:P2"/>
    <mergeCell ref="W2:X2"/>
    <mergeCell ref="B4:AF4"/>
    <mergeCell ref="B5:AF5"/>
    <mergeCell ref="AI5:AN5"/>
    <mergeCell ref="J6:X6"/>
    <mergeCell ref="Z6:AF6"/>
    <mergeCell ref="AM6:AN6"/>
    <mergeCell ref="B7:H7"/>
    <mergeCell ref="J7:P7"/>
    <mergeCell ref="R7:X7"/>
    <mergeCell ref="Z7:AF7"/>
    <mergeCell ref="AM7:AN7"/>
    <mergeCell ref="AK10:AK11"/>
    <mergeCell ref="AL10:AL11"/>
    <mergeCell ref="AM18:AN18"/>
    <mergeCell ref="AM19:AN19"/>
    <mergeCell ref="AM20:AN20"/>
    <mergeCell ref="AM21:AN21"/>
    <mergeCell ref="AM22:AN22"/>
    <mergeCell ref="AM23:AN23"/>
    <mergeCell ref="AI10:AJ11"/>
    <mergeCell ref="AI12:AJ12"/>
    <mergeCell ref="AI13:AJ23"/>
    <mergeCell ref="AK13:AK23"/>
    <mergeCell ref="AI25:AM25"/>
    <mergeCell ref="AI40:AN40"/>
    <mergeCell ref="AI53:AN53"/>
    <mergeCell ref="AI6:AJ6"/>
    <mergeCell ref="AI7:AJ7"/>
    <mergeCell ref="AI8:AJ8"/>
    <mergeCell ref="AM8:AN8"/>
    <mergeCell ref="AI9:AJ9"/>
    <mergeCell ref="AM9:AN9"/>
    <mergeCell ref="AM10:AN11"/>
    <mergeCell ref="AM12:AN12"/>
    <mergeCell ref="AM13:AN13"/>
    <mergeCell ref="AM14:AN14"/>
    <mergeCell ref="AM15:AN15"/>
    <mergeCell ref="B16:P16"/>
    <mergeCell ref="R16:AF16"/>
    <mergeCell ref="AM16:AN16"/>
    <mergeCell ref="B26:H26"/>
    <mergeCell ref="B27:H27"/>
    <mergeCell ref="J27:P27"/>
    <mergeCell ref="R27:X27"/>
    <mergeCell ref="Z27:AF27"/>
    <mergeCell ref="B37:P37"/>
    <mergeCell ref="B38:P43"/>
    <mergeCell ref="B17:H17"/>
    <mergeCell ref="J17:P17"/>
    <mergeCell ref="R17:X17"/>
    <mergeCell ref="Z17:AF17"/>
    <mergeCell ref="AM17:AN17"/>
    <mergeCell ref="J26:X26"/>
    <mergeCell ref="Z26:AF26"/>
  </mergeCells>
  <conditionalFormatting sqref="B7 B17 B27 J17 J27 R7 Z7 Z17">
    <cfRule type="expression" dxfId="0" priority="1">
      <formula>$J$2=1</formula>
    </cfRule>
  </conditionalFormatting>
  <conditionalFormatting sqref="B9:H14">
    <cfRule type="cellIs" dxfId="1" priority="2" operator="equal">
      <formula>""</formula>
    </cfRule>
  </conditionalFormatting>
  <conditionalFormatting sqref="B9:H14">
    <cfRule type="expression" dxfId="2" priority="3">
      <formula>OR(WEEKDAY(B9,1)=1,WEEKDAY(B9,1)=7)</formula>
    </cfRule>
  </conditionalFormatting>
  <conditionalFormatting sqref="B29:X34">
    <cfRule type="cellIs" dxfId="1" priority="4" operator="equal">
      <formula>""</formula>
    </cfRule>
  </conditionalFormatting>
  <conditionalFormatting sqref="B29:X34">
    <cfRule type="expression" dxfId="2" priority="5">
      <formula>OR(WEEKDAY(B29,1)=1,WEEKDAY(B29,1)=7)</formula>
    </cfRule>
  </conditionalFormatting>
  <conditionalFormatting sqref="J7">
    <cfRule type="expression" dxfId="0" priority="6">
      <formula>$J$2=1</formula>
    </cfRule>
  </conditionalFormatting>
  <conditionalFormatting sqref="J9:P14">
    <cfRule type="cellIs" dxfId="1" priority="7" operator="equal">
      <formula>""</formula>
    </cfRule>
  </conditionalFormatting>
  <conditionalFormatting sqref="J9:P14">
    <cfRule type="expression" dxfId="2" priority="8">
      <formula>OR(WEEKDAY(J9,1)=1,WEEKDAY(J9,1)=7)</formula>
    </cfRule>
  </conditionalFormatting>
  <conditionalFormatting sqref="R17">
    <cfRule type="expression" dxfId="0" priority="9">
      <formula>$J$2=1</formula>
    </cfRule>
  </conditionalFormatting>
  <conditionalFormatting sqref="R27">
    <cfRule type="expression" dxfId="0" priority="10">
      <formula>$J$2=1</formula>
    </cfRule>
  </conditionalFormatting>
  <conditionalFormatting sqref="B19:H24 J19:P24 R9:X14 Z9:AF14 Z19:AF24">
    <cfRule type="cellIs" dxfId="1" priority="11" operator="equal">
      <formula>""</formula>
    </cfRule>
  </conditionalFormatting>
  <conditionalFormatting sqref="B19:H24 J19:P24 R9:X14 Z9:AF14 Z19:AF24">
    <cfRule type="expression" dxfId="2" priority="12">
      <formula>OR(WEEKDAY(B9,1)=1,WEEKDAY(B9,1)=7)</formula>
    </cfRule>
  </conditionalFormatting>
  <conditionalFormatting sqref="R19:X24">
    <cfRule type="cellIs" dxfId="1" priority="13" operator="equal">
      <formula>""</formula>
    </cfRule>
  </conditionalFormatting>
  <conditionalFormatting sqref="R19:X24">
    <cfRule type="expression" dxfId="2" priority="14">
      <formula>OR(WEEKDAY(R19,1)=1,WEEKDAY(R19,1)=7)</formula>
    </cfRule>
  </conditionalFormatting>
  <conditionalFormatting sqref="Z27">
    <cfRule type="expression" dxfId="0" priority="15">
      <formula>$J$2=1</formula>
    </cfRule>
  </conditionalFormatting>
  <conditionalFormatting sqref="Z29:AF34">
    <cfRule type="cellIs" dxfId="1" priority="16" operator="equal">
      <formula>""</formula>
    </cfRule>
  </conditionalFormatting>
  <conditionalFormatting sqref="Z29:AF34">
    <cfRule type="expression" dxfId="2" priority="17">
      <formula>OR(WEEKDAY(Z29,1)=1,WEEKDAY(Z29,1)=7)</formula>
    </cfRule>
  </conditionalFormatting>
  <printOptions/>
  <pageMargins bottom="0.75" footer="0.0" header="0.0" left="0.7" right="0.7" top="0.75"/>
  <pageSetup paperSize="3"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fitToPage="1"/>
  </sheetPr>
  <sheetViews>
    <sheetView workbookViewId="0"/>
  </sheetViews>
  <sheetFormatPr customHeight="1" defaultColWidth="14.43" defaultRowHeight="15.0"/>
  <cols>
    <col customWidth="1" min="1" max="1" width="1.86"/>
    <col customWidth="1" min="2" max="13" width="4.0"/>
    <col customWidth="1" min="14" max="14" width="4.71"/>
    <col customWidth="1" min="15" max="16" width="4.0"/>
    <col customWidth="1" min="17" max="17" width="2.29"/>
    <col customWidth="1" min="18" max="18" width="4.71"/>
    <col customWidth="1" min="19" max="19" width="4.43"/>
    <col customWidth="1" min="20" max="24" width="4.0"/>
    <col customWidth="1" min="25" max="25" width="4.29"/>
    <col customWidth="1" min="26" max="26" width="4.0"/>
    <col customWidth="1" min="27" max="27" width="4.43"/>
    <col customWidth="1" min="28" max="32" width="4.0"/>
    <col customWidth="1" min="33" max="33" width="1.86"/>
    <col customWidth="1" min="34" max="34" width="2.71"/>
    <col customWidth="1" min="35" max="35" width="20.86"/>
    <col customWidth="1" min="36" max="36" width="16.71"/>
    <col customWidth="1" min="37" max="37" width="13.43"/>
    <col customWidth="1" min="38" max="38" width="21.0"/>
    <col customWidth="1" min="39" max="39" width="20.43"/>
    <col customWidth="1" min="40" max="40" width="23.86"/>
    <col customWidth="1" min="41" max="41" width="1.86"/>
    <col customWidth="1" min="42" max="42" width="30.86"/>
    <col customWidth="1" min="43" max="43" width="19.14"/>
    <col customWidth="1" min="44" max="44" width="20.43"/>
    <col customWidth="1" min="45" max="45" width="5.71"/>
    <col customWidth="1" min="46" max="46" width="10.71"/>
    <col customWidth="1" min="47" max="47" width="16.14"/>
  </cols>
  <sheetData>
    <row r="1"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2"/>
      <c r="AI1" s="3"/>
      <c r="AJ1" s="4" t="s">
        <v>0</v>
      </c>
      <c r="AK1" s="4" t="s">
        <v>1</v>
      </c>
      <c r="AL1" s="5"/>
      <c r="AM1" s="6" t="s">
        <v>2</v>
      </c>
      <c r="AN1" s="7"/>
      <c r="AO1" s="7"/>
      <c r="AP1" s="2"/>
      <c r="AQ1" s="2"/>
      <c r="AR1" s="2"/>
      <c r="AS1" s="2"/>
      <c r="AT1" s="2"/>
      <c r="AU1" s="2"/>
    </row>
    <row r="2" ht="12.75" customHeight="1">
      <c r="A2" s="1"/>
      <c r="B2" s="1"/>
      <c r="C2" s="8" t="s">
        <v>3</v>
      </c>
      <c r="D2" s="9">
        <v>2023.0</v>
      </c>
      <c r="E2" s="10"/>
      <c r="F2" s="11"/>
      <c r="G2" s="12"/>
      <c r="H2" s="12"/>
      <c r="I2" s="8" t="s">
        <v>4</v>
      </c>
      <c r="J2" s="9">
        <v>7.0</v>
      </c>
      <c r="K2" s="11"/>
      <c r="L2" s="12"/>
      <c r="M2" s="12"/>
      <c r="N2" s="8" t="s">
        <v>5</v>
      </c>
      <c r="O2" s="9">
        <v>1.0</v>
      </c>
      <c r="P2" s="11"/>
      <c r="Q2" s="13"/>
      <c r="R2" s="12"/>
      <c r="S2" s="12"/>
      <c r="T2" s="12"/>
      <c r="U2" s="12"/>
      <c r="V2" s="8" t="s">
        <v>6</v>
      </c>
      <c r="W2" s="9">
        <f>(7*60)+15</f>
        <v>435</v>
      </c>
      <c r="X2" s="11"/>
      <c r="Y2" s="1"/>
      <c r="Z2" s="1"/>
      <c r="AA2" s="1"/>
      <c r="AB2" s="1"/>
      <c r="AC2" s="1"/>
      <c r="AD2" s="1"/>
      <c r="AE2" s="1"/>
      <c r="AF2" s="1"/>
      <c r="AG2" s="1"/>
      <c r="AH2" s="2"/>
      <c r="AI2" s="14" t="s">
        <v>7</v>
      </c>
      <c r="AJ2" s="15">
        <v>1044.0</v>
      </c>
      <c r="AK2" s="16">
        <f>AT13</f>
        <v>1046.75</v>
      </c>
      <c r="AL2" s="17"/>
      <c r="AM2" s="18">
        <f>AK2-AJ2</f>
        <v>2.75</v>
      </c>
      <c r="AN2" s="7"/>
      <c r="AO2" s="7"/>
      <c r="AP2" s="2"/>
      <c r="AQ2" s="2"/>
      <c r="AR2" s="2"/>
      <c r="AS2" s="2"/>
      <c r="AT2" s="2"/>
      <c r="AU2" s="2"/>
    </row>
    <row r="3" ht="12.75" customHeight="1">
      <c r="A3" s="1"/>
      <c r="B3" s="1"/>
      <c r="C3" s="12"/>
      <c r="D3" s="12"/>
      <c r="E3" s="12"/>
      <c r="F3" s="12"/>
      <c r="G3" s="12"/>
      <c r="H3" s="12"/>
      <c r="I3" s="12"/>
      <c r="J3" s="12"/>
      <c r="K3" s="12"/>
      <c r="L3" s="12"/>
      <c r="M3" s="12"/>
      <c r="N3" s="12"/>
      <c r="O3" s="12"/>
      <c r="P3" s="12"/>
      <c r="Q3" s="12"/>
      <c r="R3" s="12"/>
      <c r="S3" s="12"/>
      <c r="T3" s="12"/>
      <c r="U3" s="12"/>
      <c r="V3" s="12"/>
      <c r="W3" s="12"/>
      <c r="X3" s="1"/>
      <c r="Y3" s="1"/>
      <c r="Z3" s="1"/>
      <c r="AA3" s="1"/>
      <c r="AB3" s="1"/>
      <c r="AC3" s="1"/>
      <c r="AD3" s="1"/>
      <c r="AE3" s="1"/>
      <c r="AF3" s="1"/>
      <c r="AG3" s="1"/>
      <c r="AH3" s="2"/>
      <c r="AI3" s="19" t="s">
        <v>8</v>
      </c>
      <c r="AJ3" s="20">
        <v>187.0</v>
      </c>
      <c r="AK3" s="20">
        <f>AL55</f>
        <v>196</v>
      </c>
      <c r="AL3" s="20"/>
      <c r="AM3" s="2"/>
      <c r="AN3" s="7"/>
      <c r="AO3" s="7"/>
      <c r="AP3" s="2"/>
      <c r="AQ3" s="2"/>
      <c r="AR3" s="2"/>
      <c r="AS3" s="2"/>
      <c r="AT3" s="2"/>
      <c r="AU3" s="2"/>
    </row>
    <row r="4" ht="12.75" customHeight="1">
      <c r="A4" s="2"/>
      <c r="B4" s="189" t="str">
        <f>IF($J$2=1,D2,D2&amp;"-"&amp;D2+1)</f>
        <v>2023-2024</v>
      </c>
      <c r="R4" s="277" t="s">
        <v>112</v>
      </c>
      <c r="AG4" s="2"/>
      <c r="AH4" s="2"/>
      <c r="AI4" s="2"/>
      <c r="AJ4" s="2"/>
      <c r="AK4" s="2"/>
      <c r="AL4" s="2"/>
      <c r="AM4" s="2"/>
      <c r="AN4" s="7"/>
      <c r="AO4" s="7"/>
      <c r="AP4" s="2"/>
      <c r="AQ4" s="2"/>
      <c r="AR4" s="2"/>
      <c r="AS4" s="2"/>
      <c r="AT4" s="2"/>
      <c r="AU4" s="2"/>
    </row>
    <row r="5" ht="12.75" customHeight="1">
      <c r="A5" s="2"/>
      <c r="B5" s="190" t="s">
        <v>9</v>
      </c>
      <c r="AG5" s="2"/>
      <c r="AH5" s="2"/>
      <c r="AI5" s="24" t="s">
        <v>10</v>
      </c>
      <c r="AJ5" s="25"/>
      <c r="AK5" s="25"/>
      <c r="AL5" s="25"/>
      <c r="AM5" s="25"/>
      <c r="AN5" s="26"/>
      <c r="AO5" s="2"/>
      <c r="AP5" s="2"/>
      <c r="AQ5" s="2"/>
      <c r="AR5" s="2"/>
      <c r="AS5" s="2"/>
      <c r="AT5" s="2"/>
      <c r="AU5" s="2"/>
    </row>
    <row r="6" ht="12.75" customHeight="1">
      <c r="A6" s="2"/>
      <c r="B6" s="27"/>
      <c r="C6" s="27"/>
      <c r="D6" s="27"/>
      <c r="E6" s="27"/>
      <c r="F6" s="27"/>
      <c r="G6" s="27"/>
      <c r="H6" s="27"/>
      <c r="I6" s="27"/>
      <c r="J6" s="28" t="s">
        <v>11</v>
      </c>
      <c r="K6" s="29"/>
      <c r="L6" s="29"/>
      <c r="M6" s="29"/>
      <c r="N6" s="29"/>
      <c r="O6" s="29"/>
      <c r="P6" s="29"/>
      <c r="Q6" s="29"/>
      <c r="R6" s="29"/>
      <c r="S6" s="29"/>
      <c r="T6" s="29"/>
      <c r="U6" s="29"/>
      <c r="V6" s="29"/>
      <c r="W6" s="29"/>
      <c r="X6" s="30"/>
      <c r="Y6" s="31" t="s">
        <v>12</v>
      </c>
      <c r="Z6" s="32" t="s">
        <v>13</v>
      </c>
      <c r="AA6" s="29"/>
      <c r="AB6" s="29"/>
      <c r="AC6" s="29"/>
      <c r="AD6" s="29"/>
      <c r="AE6" s="29"/>
      <c r="AF6" s="30"/>
      <c r="AG6" s="2"/>
      <c r="AH6" s="2"/>
      <c r="AI6" s="256" t="s">
        <v>14</v>
      </c>
      <c r="AJ6" s="257"/>
      <c r="AK6" s="258" t="s">
        <v>15</v>
      </c>
      <c r="AL6" s="278" t="s">
        <v>16</v>
      </c>
      <c r="AM6" s="279" t="s">
        <v>17</v>
      </c>
      <c r="AN6" s="280"/>
      <c r="AO6" s="7"/>
      <c r="AP6" s="2"/>
      <c r="AQ6" s="2"/>
      <c r="AR6" s="2"/>
      <c r="AS6" s="2"/>
      <c r="AT6" s="2"/>
      <c r="AU6" s="2"/>
    </row>
    <row r="7" ht="12.75" customHeight="1">
      <c r="A7" s="37"/>
      <c r="B7" s="38">
        <f>DATE(D2,J2,1)</f>
        <v>45108</v>
      </c>
      <c r="C7" s="39"/>
      <c r="D7" s="39"/>
      <c r="E7" s="39"/>
      <c r="F7" s="39"/>
      <c r="G7" s="39"/>
      <c r="H7" s="40"/>
      <c r="I7" s="41"/>
      <c r="J7" s="38">
        <f>DATE(YEAR(B7+42),MONTH(B7+42),1)</f>
        <v>45139</v>
      </c>
      <c r="K7" s="39"/>
      <c r="L7" s="39"/>
      <c r="M7" s="39"/>
      <c r="N7" s="39"/>
      <c r="O7" s="39"/>
      <c r="P7" s="40"/>
      <c r="Q7" s="41"/>
      <c r="R7" s="38">
        <f>DATE(YEAR(J7+42),MONTH(J7+42),1)</f>
        <v>45170</v>
      </c>
      <c r="S7" s="39"/>
      <c r="T7" s="39"/>
      <c r="U7" s="39"/>
      <c r="V7" s="39"/>
      <c r="W7" s="39"/>
      <c r="X7" s="40"/>
      <c r="Y7" s="37"/>
      <c r="Z7" s="38">
        <f>DATE(YEAR(R7+42),MONTH(R7+42),1)</f>
        <v>45200</v>
      </c>
      <c r="AA7" s="39"/>
      <c r="AB7" s="39"/>
      <c r="AC7" s="39"/>
      <c r="AD7" s="39"/>
      <c r="AE7" s="39"/>
      <c r="AF7" s="40"/>
      <c r="AG7" s="42"/>
      <c r="AH7" s="42"/>
      <c r="AI7" s="261" t="s">
        <v>18</v>
      </c>
      <c r="AJ7" s="44"/>
      <c r="AK7" s="45" t="s">
        <v>19</v>
      </c>
      <c r="AL7" s="262" t="s">
        <v>20</v>
      </c>
      <c r="AM7" s="47" t="s">
        <v>113</v>
      </c>
      <c r="AN7" s="270"/>
      <c r="AO7" s="42"/>
      <c r="AP7" s="163" t="s">
        <v>77</v>
      </c>
      <c r="AQ7" s="164" t="s">
        <v>78</v>
      </c>
      <c r="AR7" s="164" t="s">
        <v>79</v>
      </c>
      <c r="AS7" s="2"/>
      <c r="AT7" s="7"/>
      <c r="AU7" s="42"/>
    </row>
    <row r="8" ht="12.75" customHeight="1">
      <c r="A8" s="42"/>
      <c r="B8" s="48" t="str">
        <f>CHOOSE(1+MOD($O$2+1-2,7),"Su","M","Tu","W","Th","F","Sa")</f>
        <v>Su</v>
      </c>
      <c r="C8" s="49" t="str">
        <f>CHOOSE(1+MOD($O$2+2-2,7),"Su","M","Tu","W","Th","F","Sa")</f>
        <v>M</v>
      </c>
      <c r="D8" s="49" t="str">
        <f>CHOOSE(1+MOD($O$2+3-2,7),"Su","M","Tu","W","Th","F","Sa")</f>
        <v>Tu</v>
      </c>
      <c r="E8" s="49" t="str">
        <f>CHOOSE(1+MOD($O$2+4-2,7),"Su","M","Tu","W","Th","F","Sa")</f>
        <v>W</v>
      </c>
      <c r="F8" s="49" t="str">
        <f>CHOOSE(1+MOD($O$2+5-2,7),"Su","M","Tu","W","Th","F","Sa")</f>
        <v>Th</v>
      </c>
      <c r="G8" s="49" t="str">
        <f>CHOOSE(1+MOD($O$2+6-2,7),"Su","M","Tu","W","Th","F","Sa")</f>
        <v>F</v>
      </c>
      <c r="H8" s="50" t="str">
        <f>CHOOSE(1+MOD($O$2+7-2,7),"Su","M","Tu","W","Th","F","Sa")</f>
        <v>Sa</v>
      </c>
      <c r="I8" s="51"/>
      <c r="J8" s="48" t="str">
        <f>CHOOSE(1+MOD($O$2+1-2,7),"Su","M","Tu","W","Th","F","Sa")</f>
        <v>Su</v>
      </c>
      <c r="K8" s="49" t="str">
        <f>CHOOSE(1+MOD($O$2+2-2,7),"Su","M","Tu","W","Th","F","Sa")</f>
        <v>M</v>
      </c>
      <c r="L8" s="49" t="str">
        <f>CHOOSE(1+MOD($O$2+3-2,7),"Su","M","Tu","W","Th","F","Sa")</f>
        <v>Tu</v>
      </c>
      <c r="M8" s="49" t="str">
        <f>CHOOSE(1+MOD($O$2+4-2,7),"Su","M","Tu","W","Th","F","Sa")</f>
        <v>W</v>
      </c>
      <c r="N8" s="49" t="str">
        <f>CHOOSE(1+MOD($O$2+5-2,7),"Su","M","Tu","W","Th","F","Sa")</f>
        <v>Th</v>
      </c>
      <c r="O8" s="49" t="str">
        <f>CHOOSE(1+MOD($O$2+6-2,7),"Su","M","Tu","W","Th","F","Sa")</f>
        <v>F</v>
      </c>
      <c r="P8" s="50" t="str">
        <f>CHOOSE(1+MOD($O$2+7-2,7),"Su","M","Tu","W","Th","F","Sa")</f>
        <v>Sa</v>
      </c>
      <c r="Q8" s="51"/>
      <c r="R8" s="48" t="str">
        <f>CHOOSE(1+MOD($O$2+1-2,7),"Su","M","Tu","W","Th","F","Sa")</f>
        <v>Su</v>
      </c>
      <c r="S8" s="49" t="str">
        <f>CHOOSE(1+MOD($O$2+2-2,7),"Su","M","Tu","W","Th","F","Sa")</f>
        <v>M</v>
      </c>
      <c r="T8" s="49" t="str">
        <f>CHOOSE(1+MOD($O$2+3-2,7),"Su","M","Tu","W","Th","F","Sa")</f>
        <v>Tu</v>
      </c>
      <c r="U8" s="49" t="str">
        <f>CHOOSE(1+MOD($O$2+4-2,7),"Su","M","Tu","W","Th","F","Sa")</f>
        <v>W</v>
      </c>
      <c r="V8" s="49" t="str">
        <f>CHOOSE(1+MOD($O$2+5-2,7),"Su","M","Tu","W","Th","F","Sa")</f>
        <v>Th</v>
      </c>
      <c r="W8" s="49" t="str">
        <f>CHOOSE(1+MOD($O$2+6-2,7),"Su","M","Tu","W","Th","F","Sa")</f>
        <v>F</v>
      </c>
      <c r="X8" s="50" t="str">
        <f>CHOOSE(1+MOD($O$2+7-2,7),"Su","M","Tu","W","Th","F","Sa")</f>
        <v>Sa</v>
      </c>
      <c r="Y8" s="51"/>
      <c r="Z8" s="48" t="str">
        <f>CHOOSE(1+MOD($O$2+1-2,7),"Su","M","Tu","W","Th","F","Sa")</f>
        <v>Su</v>
      </c>
      <c r="AA8" s="49" t="str">
        <f>CHOOSE(1+MOD($O$2+2-2,7),"Su","M","Tu","W","Th","F","Sa")</f>
        <v>M</v>
      </c>
      <c r="AB8" s="49" t="str">
        <f>CHOOSE(1+MOD($O$2+3-2,7),"Su","M","Tu","W","Th","F","Sa")</f>
        <v>Tu</v>
      </c>
      <c r="AC8" s="49" t="str">
        <f>CHOOSE(1+MOD($O$2+4-2,7),"Su","M","Tu","W","Th","F","Sa")</f>
        <v>W</v>
      </c>
      <c r="AD8" s="49" t="str">
        <f>CHOOSE(1+MOD($O$2+5-2,7),"Su","M","Tu","W","Th","F","Sa")</f>
        <v>Th</v>
      </c>
      <c r="AE8" s="49" t="str">
        <f>CHOOSE(1+MOD($O$2+6-2,7),"Su","M","Tu","W","Th","F","Sa")</f>
        <v>F</v>
      </c>
      <c r="AF8" s="50" t="str">
        <f>CHOOSE(1+MOD($O$2+7-2,7),"Su","M","Tu","W","Th","F","Sa")</f>
        <v>Sa</v>
      </c>
      <c r="AG8" s="51"/>
      <c r="AH8" s="51"/>
      <c r="AI8" s="263" t="s">
        <v>22</v>
      </c>
      <c r="AJ8" s="44"/>
      <c r="AK8" s="53" t="s">
        <v>23</v>
      </c>
      <c r="AL8" s="262" t="s">
        <v>24</v>
      </c>
      <c r="AM8" s="54" t="s">
        <v>114</v>
      </c>
      <c r="AN8" s="270"/>
      <c r="AO8" s="51"/>
      <c r="AP8" s="165" t="s">
        <v>80</v>
      </c>
      <c r="AQ8" s="166" t="s">
        <v>81</v>
      </c>
      <c r="AR8" s="166">
        <v>7.25</v>
      </c>
      <c r="AS8" s="191">
        <f>SUM(AJ42:AJ52)-(AS12)</f>
        <v>119</v>
      </c>
      <c r="AT8" s="192">
        <f>AS8*AR8</f>
        <v>862.75</v>
      </c>
      <c r="AU8" s="51">
        <f>120*AR8</f>
        <v>870</v>
      </c>
    </row>
    <row r="9" ht="12.75" customHeight="1">
      <c r="A9" s="42"/>
      <c r="B9" s="55" t="str">
        <f>IF(WEEKDAY(B7,1)=$O$2,B7,"")</f>
        <v/>
      </c>
      <c r="C9" s="56" t="str">
        <f>IF(B9="",IF(WEEKDAY(B7,1)=MOD($O$2,7)+1,B7,""),B9+1)</f>
        <v/>
      </c>
      <c r="D9" s="56" t="str">
        <f>IF(C9="",IF(WEEKDAY(B7,1)=MOD($O$2+1,7)+1,B7,""),C9+1)</f>
        <v/>
      </c>
      <c r="E9" s="56" t="str">
        <f>IF(D9="",IF(WEEKDAY(B7,1)=MOD($O$2+2,7)+1,B7,""),D9+1)</f>
        <v/>
      </c>
      <c r="F9" s="56" t="str">
        <f>IF(E9="",IF(WEEKDAY(B7,1)=MOD($O$2+3,7)+1,B7,""),E9+1)</f>
        <v/>
      </c>
      <c r="G9" s="56" t="str">
        <f>IF(F9="",IF(WEEKDAY(B7,1)=MOD($O$2+4,7)+1,B7,""),F9+1)</f>
        <v/>
      </c>
      <c r="H9" s="55">
        <f>IF(G9="",IF(WEEKDAY(B7,1)=MOD($O$2+5,7)+1,B7,""),G9+1)</f>
        <v>45108</v>
      </c>
      <c r="I9" s="51"/>
      <c r="J9" s="55" t="str">
        <f>IF(WEEKDAY(J7,1)=$O$2,J7,"")</f>
        <v/>
      </c>
      <c r="K9" s="57" t="str">
        <f>IF(J9="",IF(WEEKDAY(J7,1)=MOD($O$2,7)+1,J7,""),J9+1)</f>
        <v/>
      </c>
      <c r="L9" s="120">
        <f>IF(K9="",IF(WEEKDAY(J7,1)=MOD($O$2+1,7)+1,J7,""),K9+1)</f>
        <v>45139</v>
      </c>
      <c r="M9" s="58">
        <f>IF(L9="",IF(WEEKDAY(J7,1)=MOD($O$2+2,7)+1,J7,""),L9+1)</f>
        <v>45140</v>
      </c>
      <c r="N9" s="58">
        <f>IF(M9="",IF(WEEKDAY(J7,1)=MOD($O$2+3,7)+1,J7,""),M9+1)</f>
        <v>45141</v>
      </c>
      <c r="O9" s="58">
        <f>IF(N9="",IF(WEEKDAY(J7,1)=MOD($O$2+4,7)+1,J7,""),N9+1)</f>
        <v>45142</v>
      </c>
      <c r="P9" s="55">
        <f>IF(O9="",IF(WEEKDAY(J7,1)=MOD($O$2+5,7)+1,J7,""),O9+1)</f>
        <v>45143</v>
      </c>
      <c r="Q9" s="51"/>
      <c r="R9" s="55" t="str">
        <f>IF(WEEKDAY(R7,1)=$O$2,R7,"")</f>
        <v/>
      </c>
      <c r="S9" s="59" t="str">
        <f>IF(R9="",IF(WEEKDAY(R7,1)=MOD($O$2,7)+1,R7,""),R9+1)</f>
        <v/>
      </c>
      <c r="T9" s="60" t="str">
        <f>IF(S9="",IF(WEEKDAY(R7,1)=MOD($O$2+1,7)+1,R7,""),S9+1)</f>
        <v/>
      </c>
      <c r="U9" s="60" t="str">
        <f>IF(T9="",IF(WEEKDAY(R7,1)=MOD($O$2+2,7)+1,R7,""),T9+1)</f>
        <v/>
      </c>
      <c r="V9" s="60" t="str">
        <f>IF(U9="",IF(WEEKDAY(R7,1)=MOD($O$2+3,7)+1,R7,""),U9+1)</f>
        <v/>
      </c>
      <c r="W9" s="60">
        <f>IF(V9="",IF(WEEKDAY(R7,1)=MOD($O$2+4,7)+1,R7,""),V9+1)</f>
        <v>45170</v>
      </c>
      <c r="X9" s="61">
        <f>IF(W9="",IF(WEEKDAY(R7,1)=MOD($O$2+5,7)+1,R7,""),W9+1)</f>
        <v>45171</v>
      </c>
      <c r="Y9" s="62"/>
      <c r="Z9" s="55">
        <f>IF(WEEKDAY(Z7,1)=$O$2,Z7,"")</f>
        <v>45200</v>
      </c>
      <c r="AA9" s="60">
        <f>IF(Z9="",IF(WEEKDAY(Z7,1)=MOD($O$2,7)+1,Z7,""),Z9+1)</f>
        <v>45201</v>
      </c>
      <c r="AB9" s="60">
        <f>IF(AA9="",IF(WEEKDAY(Z7,1)=MOD($O$2+1,7)+1,Z7,""),AA9+1)</f>
        <v>45202</v>
      </c>
      <c r="AC9" s="60">
        <f>IF(AB9="",IF(WEEKDAY(Z7,1)=MOD($O$2+2,7)+1,Z7,""),AB9+1)</f>
        <v>45203</v>
      </c>
      <c r="AD9" s="60">
        <f>IF(AC9="",IF(WEEKDAY(Z7,1)=MOD($O$2+3,7)+1,Z7,""),AC9+1)</f>
        <v>45204</v>
      </c>
      <c r="AE9" s="60">
        <f>IF(AD9="",IF(WEEKDAY(Z7,1)=MOD($O$2+4,7)+1,Z7,""),AD9+1)</f>
        <v>45205</v>
      </c>
      <c r="AF9" s="55">
        <f>IF(AE9="",IF(WEEKDAY(Z7,1)=MOD($O$2+5,7)+1,Z7,""),AE9+1)</f>
        <v>45206</v>
      </c>
      <c r="AG9" s="62"/>
      <c r="AH9" s="62"/>
      <c r="AI9" s="264" t="s">
        <v>26</v>
      </c>
      <c r="AJ9" s="44"/>
      <c r="AK9" s="45" t="s">
        <v>23</v>
      </c>
      <c r="AL9" s="265" t="s">
        <v>27</v>
      </c>
      <c r="AM9" s="193" t="s">
        <v>115</v>
      </c>
      <c r="AN9" s="270"/>
      <c r="AO9" s="62"/>
      <c r="AP9" s="168" t="s">
        <v>82</v>
      </c>
      <c r="AQ9" s="169" t="s">
        <v>83</v>
      </c>
      <c r="AR9" s="169">
        <v>7.0</v>
      </c>
      <c r="AS9" s="194"/>
      <c r="AT9" s="192"/>
      <c r="AU9" s="62"/>
    </row>
    <row r="10" ht="18.75" customHeight="1">
      <c r="A10" s="42"/>
      <c r="B10" s="55">
        <f t="shared" ref="B10:B14" si="5">IF(H9="","",IF(MONTH(H9+1)&lt;&gt;MONTH(H9),"",H9+1))</f>
        <v>45109</v>
      </c>
      <c r="C10" s="281">
        <f t="shared" ref="C10:H10" si="1">IF(B10="","",IF(MONTH(B10+1)&lt;&gt;MONTH(B10),"",B10+1))</f>
        <v>45110</v>
      </c>
      <c r="D10" s="281">
        <f t="shared" si="1"/>
        <v>45111</v>
      </c>
      <c r="E10" s="281">
        <f t="shared" si="1"/>
        <v>45112</v>
      </c>
      <c r="F10" s="71">
        <f t="shared" si="1"/>
        <v>45113</v>
      </c>
      <c r="G10" s="71">
        <f t="shared" si="1"/>
        <v>45114</v>
      </c>
      <c r="H10" s="55">
        <f t="shared" si="1"/>
        <v>45115</v>
      </c>
      <c r="I10" s="51"/>
      <c r="J10" s="67">
        <f t="shared" ref="J10:J14" si="7">IF(P9="","",IF(MONTH(P9+1)&lt;&gt;MONTH(P9),"",P9+1))</f>
        <v>45144</v>
      </c>
      <c r="K10" s="282">
        <f t="shared" ref="K10:P10" si="2">IF(J10="","",IF(MONTH(J10+1)&lt;&gt;MONTH(J10),"",J10+1))</f>
        <v>45145</v>
      </c>
      <c r="L10" s="198">
        <f t="shared" si="2"/>
        <v>45146</v>
      </c>
      <c r="M10" s="198">
        <f t="shared" si="2"/>
        <v>45147</v>
      </c>
      <c r="N10" s="120">
        <f t="shared" si="2"/>
        <v>45148</v>
      </c>
      <c r="O10" s="120">
        <f t="shared" si="2"/>
        <v>45149</v>
      </c>
      <c r="P10" s="70">
        <f t="shared" si="2"/>
        <v>45150</v>
      </c>
      <c r="Q10" s="51"/>
      <c r="R10" s="61">
        <f t="shared" ref="R10:R14" si="9">IF(X9="","",IF(MONTH(X9+1)&lt;&gt;MONTH(X9),"",X9+1))</f>
        <v>45172</v>
      </c>
      <c r="S10" s="71">
        <f t="shared" ref="S10:X10" si="3">IF(R10="","",IF(MONTH(R10+1)&lt;&gt;MONTH(R10),"",R10+1))</f>
        <v>45173</v>
      </c>
      <c r="T10" s="60">
        <f t="shared" si="3"/>
        <v>45174</v>
      </c>
      <c r="U10" s="60">
        <f t="shared" si="3"/>
        <v>45175</v>
      </c>
      <c r="V10" s="60">
        <f t="shared" si="3"/>
        <v>45176</v>
      </c>
      <c r="W10" s="60">
        <f t="shared" si="3"/>
        <v>45177</v>
      </c>
      <c r="X10" s="61">
        <f t="shared" si="3"/>
        <v>45178</v>
      </c>
      <c r="Y10" s="62"/>
      <c r="Z10" s="55">
        <f t="shared" ref="Z10:Z14" si="11">IF(AF9="","",IF(MONTH(AF9+1)&lt;&gt;MONTH(AF9),"",AF9+1))</f>
        <v>45207</v>
      </c>
      <c r="AA10" s="66">
        <f t="shared" ref="AA10:AF10" si="4">IF(Z10="","",IF(MONTH(Z10+1)&lt;&gt;MONTH(Z10),"",Z10+1))</f>
        <v>45208</v>
      </c>
      <c r="AB10" s="60">
        <f t="shared" si="4"/>
        <v>45209</v>
      </c>
      <c r="AC10" s="60">
        <f t="shared" si="4"/>
        <v>45210</v>
      </c>
      <c r="AD10" s="60">
        <f t="shared" si="4"/>
        <v>45211</v>
      </c>
      <c r="AE10" s="73">
        <f t="shared" si="4"/>
        <v>45212</v>
      </c>
      <c r="AF10" s="55">
        <f t="shared" si="4"/>
        <v>45213</v>
      </c>
      <c r="AG10" s="62"/>
      <c r="AH10" s="62"/>
      <c r="AI10" s="266" t="s">
        <v>29</v>
      </c>
      <c r="AJ10" s="75"/>
      <c r="AK10" s="90" t="s">
        <v>23</v>
      </c>
      <c r="AL10" s="267" t="s">
        <v>30</v>
      </c>
      <c r="AM10" s="199" t="s">
        <v>96</v>
      </c>
      <c r="AN10" s="283"/>
      <c r="AO10" s="62"/>
      <c r="AP10" s="168" t="s">
        <v>84</v>
      </c>
      <c r="AQ10" s="169" t="s">
        <v>85</v>
      </c>
      <c r="AR10" s="169">
        <v>0.67</v>
      </c>
      <c r="AS10" s="194"/>
      <c r="AT10" s="192"/>
      <c r="AU10" s="62"/>
    </row>
    <row r="11" ht="12.75" customHeight="1">
      <c r="A11" s="42"/>
      <c r="B11" s="67">
        <f t="shared" si="5"/>
        <v>45116</v>
      </c>
      <c r="C11" s="200">
        <f t="shared" ref="C11:H11" si="6">IF(B11="","",IF(MONTH(B11+1)&lt;&gt;MONTH(B11),"",B11+1))</f>
        <v>45117</v>
      </c>
      <c r="D11" s="200">
        <f t="shared" si="6"/>
        <v>45118</v>
      </c>
      <c r="E11" s="200">
        <f t="shared" si="6"/>
        <v>45119</v>
      </c>
      <c r="F11" s="200">
        <f t="shared" si="6"/>
        <v>45120</v>
      </c>
      <c r="G11" s="200">
        <f t="shared" si="6"/>
        <v>45121</v>
      </c>
      <c r="H11" s="126">
        <f t="shared" si="6"/>
        <v>45122</v>
      </c>
      <c r="I11" s="51"/>
      <c r="J11" s="67">
        <f t="shared" si="7"/>
        <v>45151</v>
      </c>
      <c r="K11" s="284">
        <f t="shared" ref="K11:P11" si="8">IF(J11="","",IF(MONTH(J11+1)&lt;&gt;MONTH(J11),"",J11+1))</f>
        <v>45152</v>
      </c>
      <c r="L11" s="285">
        <f t="shared" si="8"/>
        <v>45153</v>
      </c>
      <c r="M11" s="285">
        <f t="shared" si="8"/>
        <v>45154</v>
      </c>
      <c r="N11" s="286">
        <f t="shared" si="8"/>
        <v>45155</v>
      </c>
      <c r="O11" s="287">
        <f t="shared" si="8"/>
        <v>45156</v>
      </c>
      <c r="P11" s="126">
        <f t="shared" si="8"/>
        <v>45157</v>
      </c>
      <c r="Q11" s="51"/>
      <c r="R11" s="81">
        <f t="shared" si="9"/>
        <v>45179</v>
      </c>
      <c r="S11" s="205">
        <f t="shared" ref="S11:X11" si="10">IF(R11="","",IF(MONTH(R11+1)&lt;&gt;MONTH(R11),"",R11+1))</f>
        <v>45180</v>
      </c>
      <c r="T11" s="69">
        <f t="shared" si="10"/>
        <v>45181</v>
      </c>
      <c r="U11" s="60">
        <f t="shared" si="10"/>
        <v>45182</v>
      </c>
      <c r="V11" s="60">
        <f t="shared" si="10"/>
        <v>45183</v>
      </c>
      <c r="W11" s="60">
        <f t="shared" si="10"/>
        <v>45184</v>
      </c>
      <c r="X11" s="61">
        <f t="shared" si="10"/>
        <v>45185</v>
      </c>
      <c r="Y11" s="62"/>
      <c r="Z11" s="55">
        <f t="shared" si="11"/>
        <v>45214</v>
      </c>
      <c r="AA11" s="73">
        <f t="shared" ref="AA11:AF11" si="12">IF(Z11="","",IF(MONTH(Z11+1)&lt;&gt;MONTH(Z11),"",Z11+1))</f>
        <v>45215</v>
      </c>
      <c r="AB11" s="60">
        <f t="shared" si="12"/>
        <v>45216</v>
      </c>
      <c r="AC11" s="60">
        <f t="shared" si="12"/>
        <v>45217</v>
      </c>
      <c r="AD11" s="60">
        <f t="shared" si="12"/>
        <v>45218</v>
      </c>
      <c r="AE11" s="73">
        <f t="shared" si="12"/>
        <v>45219</v>
      </c>
      <c r="AF11" s="55">
        <f t="shared" si="12"/>
        <v>45220</v>
      </c>
      <c r="AG11" s="62"/>
      <c r="AH11" s="62"/>
      <c r="AI11" s="268"/>
      <c r="AJ11" s="84"/>
      <c r="AK11" s="85"/>
      <c r="AL11" s="84"/>
      <c r="AM11" s="83"/>
      <c r="AN11" s="288"/>
      <c r="AO11" s="62"/>
      <c r="AP11" s="174" t="s">
        <v>87</v>
      </c>
      <c r="AQ11" s="175" t="s">
        <v>88</v>
      </c>
      <c r="AR11" s="175">
        <v>0.42</v>
      </c>
      <c r="AS11" s="194"/>
      <c r="AT11" s="192"/>
      <c r="AU11" s="62"/>
    </row>
    <row r="12" ht="12.75" customHeight="1">
      <c r="A12" s="42"/>
      <c r="B12" s="67">
        <f t="shared" si="5"/>
        <v>45123</v>
      </c>
      <c r="C12" s="200">
        <f t="shared" ref="C12:H12" si="13">IF(B12="","",IF(MONTH(B12+1)&lt;&gt;MONTH(B12),"",B12+1))</f>
        <v>45124</v>
      </c>
      <c r="D12" s="200">
        <f t="shared" si="13"/>
        <v>45125</v>
      </c>
      <c r="E12" s="200">
        <f t="shared" si="13"/>
        <v>45126</v>
      </c>
      <c r="F12" s="200">
        <f t="shared" si="13"/>
        <v>45127</v>
      </c>
      <c r="G12" s="200">
        <f t="shared" si="13"/>
        <v>45128</v>
      </c>
      <c r="H12" s="126">
        <f t="shared" si="13"/>
        <v>45129</v>
      </c>
      <c r="I12" s="51"/>
      <c r="J12" s="67">
        <f t="shared" si="7"/>
        <v>45158</v>
      </c>
      <c r="K12" s="289">
        <f t="shared" ref="K12:P12" si="14">IF(J12="","",IF(MONTH(J12+1)&lt;&gt;MONTH(J12),"",J12+1))</f>
        <v>45159</v>
      </c>
      <c r="L12" s="290">
        <f t="shared" si="14"/>
        <v>45160</v>
      </c>
      <c r="M12" s="291">
        <f t="shared" si="14"/>
        <v>45161</v>
      </c>
      <c r="N12" s="292">
        <f t="shared" si="14"/>
        <v>45162</v>
      </c>
      <c r="O12" s="80">
        <f t="shared" si="14"/>
        <v>45163</v>
      </c>
      <c r="P12" s="126">
        <f t="shared" si="14"/>
        <v>45164</v>
      </c>
      <c r="Q12" s="51"/>
      <c r="R12" s="61">
        <f t="shared" si="9"/>
        <v>45186</v>
      </c>
      <c r="S12" s="293">
        <f t="shared" ref="S12:X12" si="15">IF(R12="","",IF(MONTH(R12+1)&lt;&gt;MONTH(R12),"",R12+1))</f>
        <v>45187</v>
      </c>
      <c r="T12" s="72">
        <f t="shared" si="15"/>
        <v>45188</v>
      </c>
      <c r="U12" s="72">
        <f t="shared" si="15"/>
        <v>45189</v>
      </c>
      <c r="V12" s="72">
        <f t="shared" si="15"/>
        <v>45190</v>
      </c>
      <c r="W12" s="72">
        <f t="shared" si="15"/>
        <v>45191</v>
      </c>
      <c r="X12" s="61">
        <f t="shared" si="15"/>
        <v>45192</v>
      </c>
      <c r="Y12" s="62"/>
      <c r="Z12" s="55">
        <f t="shared" si="11"/>
        <v>45221</v>
      </c>
      <c r="AA12" s="60">
        <f t="shared" ref="AA12:AF12" si="16">IF(Z12="","",IF(MONTH(Z12+1)&lt;&gt;MONTH(Z12),"",Z12+1))</f>
        <v>45222</v>
      </c>
      <c r="AB12" s="60">
        <f t="shared" si="16"/>
        <v>45223</v>
      </c>
      <c r="AC12" s="60">
        <f t="shared" si="16"/>
        <v>45224</v>
      </c>
      <c r="AD12" s="60">
        <f t="shared" si="16"/>
        <v>45225</v>
      </c>
      <c r="AE12" s="60">
        <f t="shared" si="16"/>
        <v>45226</v>
      </c>
      <c r="AF12" s="55">
        <f t="shared" si="16"/>
        <v>45227</v>
      </c>
      <c r="AG12" s="62"/>
      <c r="AH12" s="62"/>
      <c r="AI12" s="269" t="s">
        <v>32</v>
      </c>
      <c r="AJ12" s="44"/>
      <c r="AK12" s="45" t="s">
        <v>23</v>
      </c>
      <c r="AL12" s="262" t="s">
        <v>33</v>
      </c>
      <c r="AM12" s="88" t="s">
        <v>108</v>
      </c>
      <c r="AN12" s="270"/>
      <c r="AO12" s="62"/>
      <c r="AP12" s="165" t="s">
        <v>89</v>
      </c>
      <c r="AQ12" s="166" t="s">
        <v>90</v>
      </c>
      <c r="AR12" s="166">
        <v>5.75</v>
      </c>
      <c r="AS12" s="194">
        <v>32.0</v>
      </c>
      <c r="AT12" s="192">
        <f>AS12*AR12</f>
        <v>184</v>
      </c>
      <c r="AU12" s="62">
        <f>AR12*30</f>
        <v>172.5</v>
      </c>
    </row>
    <row r="13" ht="12.75" customHeight="1">
      <c r="A13" s="42"/>
      <c r="B13" s="67">
        <f t="shared" si="5"/>
        <v>45130</v>
      </c>
      <c r="C13" s="200">
        <f t="shared" ref="C13:H13" si="17">IF(B13="","",IF(MONTH(B13+1)&lt;&gt;MONTH(B13),"",B13+1))</f>
        <v>45131</v>
      </c>
      <c r="D13" s="200">
        <f t="shared" si="17"/>
        <v>45132</v>
      </c>
      <c r="E13" s="200">
        <f t="shared" si="17"/>
        <v>45133</v>
      </c>
      <c r="F13" s="200">
        <f t="shared" si="17"/>
        <v>45134</v>
      </c>
      <c r="G13" s="200">
        <f t="shared" si="17"/>
        <v>45135</v>
      </c>
      <c r="H13" s="126">
        <f t="shared" si="17"/>
        <v>45136</v>
      </c>
      <c r="I13" s="51"/>
      <c r="J13" s="55">
        <f t="shared" si="7"/>
        <v>45165</v>
      </c>
      <c r="K13" s="294">
        <f t="shared" ref="K13:P13" si="18">IF(J13="","",IF(MONTH(J13+1)&lt;&gt;MONTH(J13),"",J13+1))</f>
        <v>45166</v>
      </c>
      <c r="L13" s="210">
        <f t="shared" si="18"/>
        <v>45167</v>
      </c>
      <c r="M13" s="211">
        <f t="shared" si="18"/>
        <v>45168</v>
      </c>
      <c r="N13" s="212">
        <f t="shared" si="18"/>
        <v>45169</v>
      </c>
      <c r="O13" s="80" t="str">
        <f t="shared" si="18"/>
        <v/>
      </c>
      <c r="P13" s="55" t="str">
        <f t="shared" si="18"/>
        <v/>
      </c>
      <c r="Q13" s="51"/>
      <c r="R13" s="81">
        <f t="shared" si="9"/>
        <v>45193</v>
      </c>
      <c r="S13" s="82">
        <f t="shared" ref="S13:X13" si="19">IF(R13="","",IF(MONTH(R13+1)&lt;&gt;MONTH(R13),"",R13+1))</f>
        <v>45194</v>
      </c>
      <c r="T13" s="69">
        <f t="shared" si="19"/>
        <v>45195</v>
      </c>
      <c r="U13" s="60">
        <f t="shared" si="19"/>
        <v>45196</v>
      </c>
      <c r="V13" s="60">
        <f t="shared" si="19"/>
        <v>45197</v>
      </c>
      <c r="W13" s="60">
        <f t="shared" si="19"/>
        <v>45198</v>
      </c>
      <c r="X13" s="61">
        <f t="shared" si="19"/>
        <v>45199</v>
      </c>
      <c r="Y13" s="62"/>
      <c r="Z13" s="55">
        <f t="shared" si="11"/>
        <v>45228</v>
      </c>
      <c r="AA13" s="295">
        <f t="shared" ref="AA13:AF13" si="20">IF(Z13="","",IF(MONTH(Z13+1)&lt;&gt;MONTH(Z13),"",Z13+1))</f>
        <v>45229</v>
      </c>
      <c r="AB13" s="58">
        <f t="shared" si="20"/>
        <v>45230</v>
      </c>
      <c r="AC13" s="60" t="str">
        <f t="shared" si="20"/>
        <v/>
      </c>
      <c r="AD13" s="60" t="str">
        <f t="shared" si="20"/>
        <v/>
      </c>
      <c r="AE13" s="60" t="str">
        <f t="shared" si="20"/>
        <v/>
      </c>
      <c r="AF13" s="55" t="str">
        <f t="shared" si="20"/>
        <v/>
      </c>
      <c r="AG13" s="62"/>
      <c r="AH13" s="62"/>
      <c r="AI13" s="271" t="s">
        <v>35</v>
      </c>
      <c r="AJ13" s="75"/>
      <c r="AK13" s="90" t="s">
        <v>23</v>
      </c>
      <c r="AL13" s="265" t="s">
        <v>36</v>
      </c>
      <c r="AM13" s="47" t="s">
        <v>109</v>
      </c>
      <c r="AN13" s="270"/>
      <c r="AO13" s="62"/>
      <c r="AP13" s="183" t="s">
        <v>91</v>
      </c>
      <c r="AQ13" s="184" t="s">
        <v>92</v>
      </c>
      <c r="AR13" s="184">
        <v>1.45</v>
      </c>
      <c r="AS13" s="194"/>
      <c r="AT13" s="213">
        <f>SUM(AT12,AT8)</f>
        <v>1046.75</v>
      </c>
      <c r="AU13" s="62"/>
    </row>
    <row r="14" ht="12.75" customHeight="1">
      <c r="A14" s="42"/>
      <c r="B14" s="55">
        <f t="shared" si="5"/>
        <v>45137</v>
      </c>
      <c r="C14" s="201">
        <f t="shared" ref="C14:H14" si="21">IF(B14="","",IF(MONTH(B14+1)&lt;&gt;MONTH(B14),"",B14+1))</f>
        <v>45138</v>
      </c>
      <c r="D14" s="80" t="str">
        <f t="shared" si="21"/>
        <v/>
      </c>
      <c r="E14" s="80" t="str">
        <f t="shared" si="21"/>
        <v/>
      </c>
      <c r="F14" s="80" t="str">
        <f t="shared" si="21"/>
        <v/>
      </c>
      <c r="G14" s="80" t="str">
        <f t="shared" si="21"/>
        <v/>
      </c>
      <c r="H14" s="55" t="str">
        <f t="shared" si="21"/>
        <v/>
      </c>
      <c r="I14" s="51"/>
      <c r="J14" s="55" t="str">
        <f t="shared" si="7"/>
        <v/>
      </c>
      <c r="K14" s="60" t="str">
        <f t="shared" ref="K14:O14" si="22">IF(J14="","",IF(MONTH(J14+1)&lt;&gt;MONTH(J14),"",J14+1))</f>
        <v/>
      </c>
      <c r="L14" s="125" t="str">
        <f t="shared" si="22"/>
        <v/>
      </c>
      <c r="M14" s="214" t="str">
        <f t="shared" si="22"/>
        <v/>
      </c>
      <c r="N14" s="60" t="str">
        <f t="shared" si="22"/>
        <v/>
      </c>
      <c r="O14" s="60" t="str">
        <f t="shared" si="22"/>
        <v/>
      </c>
      <c r="P14" s="55"/>
      <c r="Q14" s="51"/>
      <c r="R14" s="55" t="str">
        <f t="shared" si="9"/>
        <v/>
      </c>
      <c r="S14" s="80" t="str">
        <f t="shared" ref="S14:X14" si="23">IF(R14="","",IF(MONTH(R14+1)&lt;&gt;MONTH(R14),"",R14+1))</f>
        <v/>
      </c>
      <c r="T14" s="60" t="str">
        <f t="shared" si="23"/>
        <v/>
      </c>
      <c r="U14" s="60" t="str">
        <f t="shared" si="23"/>
        <v/>
      </c>
      <c r="V14" s="60" t="str">
        <f t="shared" si="23"/>
        <v/>
      </c>
      <c r="W14" s="60" t="str">
        <f t="shared" si="23"/>
        <v/>
      </c>
      <c r="X14" s="55" t="str">
        <f t="shared" si="23"/>
        <v/>
      </c>
      <c r="Y14" s="62"/>
      <c r="Z14" s="55" t="str">
        <f t="shared" si="11"/>
        <v/>
      </c>
      <c r="AA14" s="60" t="str">
        <f t="shared" ref="AA14:AF14" si="24">IF(Z14="","",IF(MONTH(Z14+1)&lt;&gt;MONTH(Z14),"",Z14+1))</f>
        <v/>
      </c>
      <c r="AB14" s="60" t="str">
        <f t="shared" si="24"/>
        <v/>
      </c>
      <c r="AC14" s="60" t="str">
        <f t="shared" si="24"/>
        <v/>
      </c>
      <c r="AD14" s="60" t="str">
        <f t="shared" si="24"/>
        <v/>
      </c>
      <c r="AE14" s="60" t="str">
        <f t="shared" si="24"/>
        <v/>
      </c>
      <c r="AF14" s="55" t="str">
        <f t="shared" si="24"/>
        <v/>
      </c>
      <c r="AG14" s="62"/>
      <c r="AH14" s="62"/>
      <c r="AI14" s="161"/>
      <c r="AJ14" s="92"/>
      <c r="AK14" s="93"/>
      <c r="AL14" s="265" t="s">
        <v>38</v>
      </c>
      <c r="AM14" s="47">
        <v>45173.0</v>
      </c>
      <c r="AN14" s="270"/>
      <c r="AO14" s="62"/>
      <c r="AP14" s="62"/>
      <c r="AQ14" s="62"/>
      <c r="AR14" s="62"/>
      <c r="AS14" s="62"/>
      <c r="AT14" s="2"/>
      <c r="AU14" s="62"/>
    </row>
    <row r="15" ht="12.75" customHeight="1">
      <c r="A15" s="42"/>
      <c r="B15" s="51"/>
      <c r="C15" s="51"/>
      <c r="D15" s="51"/>
      <c r="E15" s="51"/>
      <c r="F15" s="51"/>
      <c r="G15" s="51"/>
      <c r="H15" s="51"/>
      <c r="I15" s="51"/>
      <c r="J15" s="51"/>
      <c r="K15" s="51"/>
      <c r="L15" s="51"/>
      <c r="M15" s="51"/>
      <c r="N15" s="51"/>
      <c r="O15" s="51"/>
      <c r="P15" s="51"/>
      <c r="Q15" s="51"/>
      <c r="R15" s="51"/>
      <c r="S15" s="51"/>
      <c r="T15" s="51"/>
      <c r="U15" s="51"/>
      <c r="V15" s="51"/>
      <c r="W15" s="51"/>
      <c r="X15" s="51"/>
      <c r="Y15" s="2"/>
      <c r="Z15" s="2"/>
      <c r="AA15" s="2"/>
      <c r="AB15" s="2"/>
      <c r="AC15" s="2"/>
      <c r="AD15" s="2"/>
      <c r="AE15" s="2"/>
      <c r="AF15" s="2"/>
      <c r="AG15" s="2"/>
      <c r="AH15" s="2"/>
      <c r="AI15" s="161"/>
      <c r="AJ15" s="92"/>
      <c r="AK15" s="93"/>
      <c r="AL15" s="272" t="s">
        <v>39</v>
      </c>
      <c r="AM15" s="47">
        <v>45208.0</v>
      </c>
      <c r="AN15" s="270"/>
      <c r="AO15" s="7"/>
      <c r="AP15" s="2"/>
      <c r="AQ15" s="2"/>
      <c r="AR15" s="2"/>
      <c r="AS15" s="2"/>
      <c r="AT15" s="2"/>
      <c r="AU15" s="2"/>
    </row>
    <row r="16" ht="12.75" customHeight="1">
      <c r="A16" s="42"/>
      <c r="B16" s="32" t="s">
        <v>40</v>
      </c>
      <c r="C16" s="29"/>
      <c r="D16" s="29"/>
      <c r="E16" s="29"/>
      <c r="F16" s="29"/>
      <c r="G16" s="29"/>
      <c r="H16" s="29"/>
      <c r="I16" s="29"/>
      <c r="J16" s="29"/>
      <c r="K16" s="29"/>
      <c r="L16" s="29"/>
      <c r="M16" s="29"/>
      <c r="N16" s="29"/>
      <c r="O16" s="29"/>
      <c r="P16" s="30"/>
      <c r="Q16" s="51"/>
      <c r="R16" s="32" t="s">
        <v>41</v>
      </c>
      <c r="S16" s="29"/>
      <c r="T16" s="29"/>
      <c r="U16" s="29"/>
      <c r="V16" s="29"/>
      <c r="W16" s="29"/>
      <c r="X16" s="29"/>
      <c r="Y16" s="29"/>
      <c r="Z16" s="29"/>
      <c r="AA16" s="29"/>
      <c r="AB16" s="29"/>
      <c r="AC16" s="29"/>
      <c r="AD16" s="29"/>
      <c r="AE16" s="29"/>
      <c r="AF16" s="30"/>
      <c r="AG16" s="2"/>
      <c r="AH16" s="2"/>
      <c r="AI16" s="161"/>
      <c r="AJ16" s="92"/>
      <c r="AK16" s="93"/>
      <c r="AL16" s="265" t="s">
        <v>43</v>
      </c>
      <c r="AM16" s="47">
        <v>45240.0</v>
      </c>
      <c r="AN16" s="270"/>
      <c r="AO16" s="7"/>
      <c r="AP16" s="2"/>
      <c r="AQ16" s="2"/>
      <c r="AR16" s="2"/>
      <c r="AS16" s="2"/>
      <c r="AT16" s="2"/>
      <c r="AU16" s="2"/>
    </row>
    <row r="17" ht="12.75" customHeight="1">
      <c r="A17" s="37"/>
      <c r="B17" s="38">
        <f>DATE(YEAR(Z7+42),MONTH(Z7+42),1)</f>
        <v>45231</v>
      </c>
      <c r="C17" s="39"/>
      <c r="D17" s="39"/>
      <c r="E17" s="39"/>
      <c r="F17" s="39"/>
      <c r="G17" s="39"/>
      <c r="H17" s="40"/>
      <c r="I17" s="41"/>
      <c r="J17" s="38">
        <f>DATE(YEAR(B17+42),MONTH(B17+42),1)</f>
        <v>45261</v>
      </c>
      <c r="K17" s="39"/>
      <c r="L17" s="39"/>
      <c r="M17" s="39"/>
      <c r="N17" s="39"/>
      <c r="O17" s="39"/>
      <c r="P17" s="40"/>
      <c r="Q17" s="41"/>
      <c r="R17" s="38">
        <f>DATE(YEAR(J17+42),MONTH(J17+42),1)</f>
        <v>45292</v>
      </c>
      <c r="S17" s="39"/>
      <c r="T17" s="39"/>
      <c r="U17" s="39"/>
      <c r="V17" s="39"/>
      <c r="W17" s="39"/>
      <c r="X17" s="40"/>
      <c r="Y17" s="37"/>
      <c r="Z17" s="38">
        <f>DATE(YEAR(R17+42),MONTH(R17+42),1)</f>
        <v>45323</v>
      </c>
      <c r="AA17" s="39"/>
      <c r="AB17" s="39"/>
      <c r="AC17" s="39"/>
      <c r="AD17" s="39"/>
      <c r="AE17" s="39"/>
      <c r="AF17" s="40"/>
      <c r="AG17" s="2"/>
      <c r="AH17" s="2"/>
      <c r="AI17" s="161"/>
      <c r="AJ17" s="92"/>
      <c r="AK17" s="93"/>
      <c r="AL17" s="265" t="s">
        <v>44</v>
      </c>
      <c r="AM17" s="47" t="s">
        <v>98</v>
      </c>
      <c r="AN17" s="270"/>
      <c r="AO17" s="7"/>
      <c r="AP17" s="2"/>
      <c r="AQ17" s="2"/>
      <c r="AR17" s="2"/>
      <c r="AS17" s="2"/>
      <c r="AT17" s="2"/>
      <c r="AU17" s="2"/>
    </row>
    <row r="18" ht="12.75" customHeight="1">
      <c r="A18" s="42"/>
      <c r="B18" s="48" t="str">
        <f>CHOOSE(1+MOD($O$2+1-2,7),"Su","M","Tu","W","Th","F","Sa")</f>
        <v>Su</v>
      </c>
      <c r="C18" s="49" t="str">
        <f>CHOOSE(1+MOD($O$2+2-2,7),"Su","M","Tu","W","Th","F","Sa")</f>
        <v>M</v>
      </c>
      <c r="D18" s="49" t="str">
        <f>CHOOSE(1+MOD($O$2+3-2,7),"Su","M","Tu","W","Th","F","Sa")</f>
        <v>Tu</v>
      </c>
      <c r="E18" s="49" t="str">
        <f>CHOOSE(1+MOD($O$2+4-2,7),"Su","M","Tu","W","Th","F","Sa")</f>
        <v>W</v>
      </c>
      <c r="F18" s="49" t="str">
        <f>CHOOSE(1+MOD($O$2+5-2,7),"Su","M","Tu","W","Th","F","Sa")</f>
        <v>Th</v>
      </c>
      <c r="G18" s="49" t="str">
        <f>CHOOSE(1+MOD($O$2+6-2,7),"Su","M","Tu","W","Th","F","Sa")</f>
        <v>F</v>
      </c>
      <c r="H18" s="50" t="str">
        <f>CHOOSE(1+MOD($O$2+7-2,7),"Su","M","Tu","W","Th","F","Sa")</f>
        <v>Sa</v>
      </c>
      <c r="I18" s="51"/>
      <c r="J18" s="48" t="str">
        <f>CHOOSE(1+MOD($O$2+1-2,7),"Su","M","Tu","W","Th","F","Sa")</f>
        <v>Su</v>
      </c>
      <c r="K18" s="49" t="str">
        <f>CHOOSE(1+MOD($O$2+2-2,7),"Su","M","Tu","W","Th","F","Sa")</f>
        <v>M</v>
      </c>
      <c r="L18" s="49" t="str">
        <f>CHOOSE(1+MOD($O$2+3-2,7),"Su","M","Tu","W","Th","F","Sa")</f>
        <v>Tu</v>
      </c>
      <c r="M18" s="49" t="str">
        <f>CHOOSE(1+MOD($O$2+4-2,7),"Su","M","Tu","W","Th","F","Sa")</f>
        <v>W</v>
      </c>
      <c r="N18" s="49" t="str">
        <f>CHOOSE(1+MOD($O$2+5-2,7),"Su","M","Tu","W","Th","F","Sa")</f>
        <v>Th</v>
      </c>
      <c r="O18" s="49" t="str">
        <f>CHOOSE(1+MOD($O$2+6-2,7),"Su","M","Tu","W","Th","F","Sa")</f>
        <v>F</v>
      </c>
      <c r="P18" s="50" t="str">
        <f>CHOOSE(1+MOD($O$2+7-2,7),"Su","M","Tu","W","Th","F","Sa")</f>
        <v>Sa</v>
      </c>
      <c r="Q18" s="51"/>
      <c r="R18" s="48" t="str">
        <f>CHOOSE(1+MOD($O$2+1-2,7),"Su","M","Tu","W","Th","F","Sa")</f>
        <v>Su</v>
      </c>
      <c r="S18" s="49" t="str">
        <f>CHOOSE(1+MOD($O$2+2-2,7),"Su","M","Tu","W","Th","F","Sa")</f>
        <v>M</v>
      </c>
      <c r="T18" s="49" t="str">
        <f>CHOOSE(1+MOD($O$2+3-2,7),"Su","M","Tu","W","Th","F","Sa")</f>
        <v>Tu</v>
      </c>
      <c r="U18" s="49" t="str">
        <f>CHOOSE(1+MOD($O$2+4-2,7),"Su","M","Tu","W","Th","F","Sa")</f>
        <v>W</v>
      </c>
      <c r="V18" s="49" t="str">
        <f>CHOOSE(1+MOD($O$2+5-2,7),"Su","M","Tu","W","Th","F","Sa")</f>
        <v>Th</v>
      </c>
      <c r="W18" s="49" t="str">
        <f>CHOOSE(1+MOD($O$2+6-2,7),"Su","M","Tu","W","Th","F","Sa")</f>
        <v>F</v>
      </c>
      <c r="X18" s="50" t="str">
        <f>CHOOSE(1+MOD($O$2+7-2,7),"Su","M","Tu","W","Th","F","Sa")</f>
        <v>Sa</v>
      </c>
      <c r="Y18" s="2"/>
      <c r="Z18" s="48" t="str">
        <f>CHOOSE(1+MOD($O$2+1-2,7),"Su","M","Tu","W","Th","F","Sa")</f>
        <v>Su</v>
      </c>
      <c r="AA18" s="49" t="str">
        <f>CHOOSE(1+MOD($O$2+2-2,7),"Su","M","Tu","W","Th","F","Sa")</f>
        <v>M</v>
      </c>
      <c r="AB18" s="49" t="str">
        <f>CHOOSE(1+MOD($O$2+3-2,7),"Su","M","Tu","W","Th","F","Sa")</f>
        <v>Tu</v>
      </c>
      <c r="AC18" s="49" t="str">
        <f>CHOOSE(1+MOD($O$2+4-2,7),"Su","M","Tu","W","Th","F","Sa")</f>
        <v>W</v>
      </c>
      <c r="AD18" s="49" t="str">
        <f>CHOOSE(1+MOD($O$2+5-2,7),"Su","M","Tu","W","Th","F","Sa")</f>
        <v>Th</v>
      </c>
      <c r="AE18" s="49" t="str">
        <f>CHOOSE(1+MOD($O$2+6-2,7),"Su","M","Tu","W","Th","F","Sa")</f>
        <v>F</v>
      </c>
      <c r="AF18" s="50" t="str">
        <f>CHOOSE(1+MOD($O$2+7-2,7),"Su","M","Tu","W","Th","F","Sa")</f>
        <v>Sa</v>
      </c>
      <c r="AG18" s="2"/>
      <c r="AH18" s="2"/>
      <c r="AI18" s="161"/>
      <c r="AJ18" s="92"/>
      <c r="AK18" s="93"/>
      <c r="AL18" s="265" t="s">
        <v>46</v>
      </c>
      <c r="AM18" s="47" t="s">
        <v>110</v>
      </c>
      <c r="AN18" s="270"/>
      <c r="AO18" s="7"/>
      <c r="AP18" s="2"/>
      <c r="AQ18" s="2"/>
      <c r="AR18" s="2"/>
      <c r="AS18" s="2"/>
      <c r="AT18" s="2"/>
      <c r="AU18" s="2"/>
    </row>
    <row r="19" ht="12.75" customHeight="1">
      <c r="A19" s="42"/>
      <c r="B19" s="55" t="str">
        <f>IF(WEEKDAY(B17,1)=$O$2,B17,"")</f>
        <v/>
      </c>
      <c r="C19" s="57" t="str">
        <f>IF(B19="",IF(WEEKDAY(B17,1)=MOD($O$2,7)+1,B17,""),B19+1)</f>
        <v/>
      </c>
      <c r="D19" s="60" t="str">
        <f>IF(C19="",IF(WEEKDAY(B17,1)=MOD($O$2+1,7)+1,B17,""),C19+1)</f>
        <v/>
      </c>
      <c r="E19" s="58">
        <f>IF(D19="",IF(WEEKDAY(B17,1)=MOD($O$2+2,7)+1,B17,""),D19+1)</f>
        <v>45231</v>
      </c>
      <c r="F19" s="58">
        <f>IF(E19="",IF(WEEKDAY(B17,1)=MOD($O$2+3,7)+1,B17,""),E19+1)</f>
        <v>45232</v>
      </c>
      <c r="G19" s="58">
        <f>IF(F19="",IF(WEEKDAY(B17,1)=MOD($O$2+4,7)+1,B17,""),F19+1)</f>
        <v>45233</v>
      </c>
      <c r="H19" s="55">
        <f>IF(G19="",IF(WEEKDAY(B17,1)=MOD($O$2+5,7)+1,B17,""),G19+1)</f>
        <v>45234</v>
      </c>
      <c r="I19" s="51"/>
      <c r="J19" s="55" t="str">
        <f>IF(WEEKDAY(J17,1)=$O$2,J17,"")</f>
        <v/>
      </c>
      <c r="K19" s="60" t="str">
        <f>IF(J19="",IF(WEEKDAY(J17,1)=MOD($O$2,7)+1,J17,""),J19+1)</f>
        <v/>
      </c>
      <c r="L19" s="60" t="str">
        <f>IF(K19="",IF(WEEKDAY(J17,1)=MOD($O$2+1,7)+1,J17,""),K19+1)</f>
        <v/>
      </c>
      <c r="M19" s="60" t="str">
        <f>IF(L19="",IF(WEEKDAY(J17,1)=MOD($O$2+2,7)+1,J17,""),L19+1)</f>
        <v/>
      </c>
      <c r="N19" s="60" t="str">
        <f>IF(M19="",IF(WEEKDAY(J17,1)=MOD($O$2+3,7)+1,J17,""),M19+1)</f>
        <v/>
      </c>
      <c r="O19" s="73">
        <f>IF(N19="",IF(WEEKDAY(J17,1)=MOD($O$2+4,7)+1,J17,""),N19+1)</f>
        <v>45261</v>
      </c>
      <c r="P19" s="55">
        <f>IF(O19="",IF(WEEKDAY(J17,1)=MOD($O$2+5,7)+1,J17,""),O19+1)</f>
        <v>45262</v>
      </c>
      <c r="Q19" s="51"/>
      <c r="R19" s="67" t="str">
        <f>IF(WEEKDAY(R17,1)=$O$2,R17,"")</f>
        <v/>
      </c>
      <c r="S19" s="216">
        <f>IF(R19="",IF(WEEKDAY(R17,1)=MOD($O$2,7)+1,R17,""),R19+1)</f>
        <v>45292</v>
      </c>
      <c r="T19" s="273">
        <f>IF(S19="",IF(WEEKDAY(R17,1)=MOD($O$2+1,7)+1,R17,""),S19+1)</f>
        <v>45293</v>
      </c>
      <c r="U19" s="97">
        <f t="shared" ref="U19:W19" si="25">IF(T19="",IF(WEEKDAY(R17,1)=MOD($O$2+2,7)+1,R17,""),T19+1)</f>
        <v>45294</v>
      </c>
      <c r="V19" s="69">
        <f t="shared" si="25"/>
        <v>45295</v>
      </c>
      <c r="W19" s="60">
        <f t="shared" si="25"/>
        <v>45296</v>
      </c>
      <c r="X19" s="55">
        <f>IF(W19="",IF(WEEKDAY(R17,1)=MOD($O$2+5,7)+1,R17,""),W19+1)</f>
        <v>45297</v>
      </c>
      <c r="Y19" s="62"/>
      <c r="Z19" s="55" t="str">
        <f>IF(WEEKDAY(Z17,1)=$O$2,Z17,"")</f>
        <v/>
      </c>
      <c r="AA19" s="60" t="str">
        <f>IF(Z19="",IF(WEEKDAY(Z17,1)=MOD($O$2,7)+1,Z17,""),Z19+1)</f>
        <v/>
      </c>
      <c r="AB19" s="60" t="str">
        <f>IF(AA19="",IF(WEEKDAY(Z17,1)=MOD($O$2+1,7)+1,Z17,""),AA19+1)</f>
        <v/>
      </c>
      <c r="AC19" s="60" t="str">
        <f>IF(AB19="",IF(WEEKDAY(Z17,1)=MOD($O$2+2,7)+1,Z17,""),AB19+1)</f>
        <v/>
      </c>
      <c r="AD19" s="60">
        <f>IF(AC19="",IF(WEEKDAY(Z17,1)=MOD($O$2+3,7)+1,Z17,""),AC19+1)</f>
        <v>45323</v>
      </c>
      <c r="AE19" s="60">
        <f>IF(AD19="",IF(WEEKDAY(Z17,1)=MOD($O$2+4,7)+1,Z17,""),AD19+1)</f>
        <v>45324</v>
      </c>
      <c r="AF19" s="55">
        <f>IF(AE19="",IF(WEEKDAY(Z17,1)=MOD($O$2+5,7)+1,Z17,""),AE19+1)</f>
        <v>45325</v>
      </c>
      <c r="AG19" s="2"/>
      <c r="AH19" s="2"/>
      <c r="AI19" s="161"/>
      <c r="AJ19" s="92"/>
      <c r="AK19" s="93"/>
      <c r="AL19" s="265" t="s">
        <v>48</v>
      </c>
      <c r="AM19" s="47">
        <v>45306.0</v>
      </c>
      <c r="AN19" s="270"/>
      <c r="AO19" s="7"/>
      <c r="AP19" s="2"/>
      <c r="AQ19" s="2"/>
      <c r="AR19" s="2"/>
      <c r="AS19" s="2"/>
      <c r="AT19" s="2"/>
      <c r="AU19" s="2"/>
    </row>
    <row r="20" ht="12.75" customHeight="1">
      <c r="A20" s="42"/>
      <c r="B20" s="67">
        <f t="shared" ref="B20:B24" si="30">IF(H19="","",IF(MONTH(H19+1)&lt;&gt;MONTH(H19),"",H19+1))</f>
        <v>45235</v>
      </c>
      <c r="C20" s="82">
        <f t="shared" ref="C20:H20" si="26">IF(B20="","",IF(MONTH(B20+1)&lt;&gt;MONTH(B20),"",B20+1))</f>
        <v>45236</v>
      </c>
      <c r="D20" s="69">
        <f t="shared" si="26"/>
        <v>45237</v>
      </c>
      <c r="E20" s="60">
        <f t="shared" si="26"/>
        <v>45238</v>
      </c>
      <c r="F20" s="60">
        <f t="shared" si="26"/>
        <v>45239</v>
      </c>
      <c r="G20" s="66">
        <f t="shared" si="26"/>
        <v>45240</v>
      </c>
      <c r="H20" s="55">
        <f t="shared" si="26"/>
        <v>45241</v>
      </c>
      <c r="I20" s="51"/>
      <c r="J20" s="55">
        <f t="shared" ref="J20:J24" si="32">IF(P19="","",IF(MONTH(P19+1)&lt;&gt;MONTH(P19),"",P19+1))</f>
        <v>45263</v>
      </c>
      <c r="K20" s="60">
        <f t="shared" ref="K20:P20" si="27">IF(J20="","",IF(MONTH(J20+1)&lt;&gt;MONTH(J20),"",J20+1))</f>
        <v>45264</v>
      </c>
      <c r="L20" s="60">
        <f t="shared" si="27"/>
        <v>45265</v>
      </c>
      <c r="M20" s="60">
        <f t="shared" si="27"/>
        <v>45266</v>
      </c>
      <c r="N20" s="60">
        <f t="shared" si="27"/>
        <v>45267</v>
      </c>
      <c r="O20" s="60">
        <f t="shared" si="27"/>
        <v>45268</v>
      </c>
      <c r="P20" s="55">
        <f t="shared" si="27"/>
        <v>45269</v>
      </c>
      <c r="Q20" s="51"/>
      <c r="R20" s="55">
        <f t="shared" ref="R20:R24" si="34">IF(X19="","",IF(MONTH(X19+1)&lt;&gt;MONTH(X19),"",X19+1))</f>
        <v>45298</v>
      </c>
      <c r="S20" s="218">
        <f>IF(R20="",IF(WEEKDAY(N18,1)=MOD($O$2+4,7)+1,N18,""),R20+1)</f>
        <v>45299</v>
      </c>
      <c r="T20" s="80">
        <f t="shared" ref="T20:X20" si="28">IF(S20="","",IF(MONTH(S20+1)&lt;&gt;MONTH(S20),"",S20+1))</f>
        <v>45300</v>
      </c>
      <c r="U20" s="80">
        <f t="shared" si="28"/>
        <v>45301</v>
      </c>
      <c r="V20" s="60">
        <f t="shared" si="28"/>
        <v>45302</v>
      </c>
      <c r="W20" s="60">
        <f t="shared" si="28"/>
        <v>45303</v>
      </c>
      <c r="X20" s="55">
        <f t="shared" si="28"/>
        <v>45304</v>
      </c>
      <c r="Y20" s="62"/>
      <c r="Z20" s="55">
        <f t="shared" ref="Z20:Z24" si="36">IF(AF19="","",IF(MONTH(AF19+1)&lt;&gt;MONTH(AF19),"",AF19+1))</f>
        <v>45326</v>
      </c>
      <c r="AA20" s="60">
        <f t="shared" ref="AA20:AF20" si="29">IF(Z20="","",IF(MONTH(Z20+1)&lt;&gt;MONTH(Z20),"",Z20+1))</f>
        <v>45327</v>
      </c>
      <c r="AB20" s="60">
        <f t="shared" si="29"/>
        <v>45328</v>
      </c>
      <c r="AC20" s="60">
        <f t="shared" si="29"/>
        <v>45329</v>
      </c>
      <c r="AD20" s="60">
        <f t="shared" si="29"/>
        <v>45330</v>
      </c>
      <c r="AE20" s="60">
        <f t="shared" si="29"/>
        <v>45331</v>
      </c>
      <c r="AF20" s="55">
        <f t="shared" si="29"/>
        <v>45332</v>
      </c>
      <c r="AG20" s="2"/>
      <c r="AH20" s="2"/>
      <c r="AI20" s="161"/>
      <c r="AJ20" s="92"/>
      <c r="AK20" s="93"/>
      <c r="AL20" s="265" t="s">
        <v>100</v>
      </c>
      <c r="AM20" s="47">
        <v>45341.0</v>
      </c>
      <c r="AN20" s="270"/>
      <c r="AO20" s="7"/>
      <c r="AP20" s="2"/>
      <c r="AQ20" s="2"/>
      <c r="AR20" s="2"/>
      <c r="AS20" s="2"/>
      <c r="AT20" s="2"/>
      <c r="AU20" s="2"/>
    </row>
    <row r="21" ht="12.75" customHeight="1">
      <c r="A21" s="42"/>
      <c r="B21" s="55">
        <f t="shared" si="30"/>
        <v>45242</v>
      </c>
      <c r="C21" s="80">
        <f t="shared" ref="C21:H21" si="31">IF(B21="","",IF(MONTH(B21+1)&lt;&gt;MONTH(B21),"",B21+1))</f>
        <v>45243</v>
      </c>
      <c r="D21" s="60">
        <f t="shared" si="31"/>
        <v>45244</v>
      </c>
      <c r="E21" s="60">
        <f t="shared" si="31"/>
        <v>45245</v>
      </c>
      <c r="F21" s="60">
        <f t="shared" si="31"/>
        <v>45246</v>
      </c>
      <c r="G21" s="60">
        <f t="shared" si="31"/>
        <v>45247</v>
      </c>
      <c r="H21" s="55">
        <f t="shared" si="31"/>
        <v>45248</v>
      </c>
      <c r="I21" s="51"/>
      <c r="J21" s="55">
        <f t="shared" si="32"/>
        <v>45270</v>
      </c>
      <c r="K21" s="60">
        <f t="shared" ref="K21:P21" si="33">IF(J21="","",IF(MONTH(J21+1)&lt;&gt;MONTH(J21),"",J21+1))</f>
        <v>45271</v>
      </c>
      <c r="L21" s="60">
        <f t="shared" si="33"/>
        <v>45272</v>
      </c>
      <c r="M21" s="60">
        <f t="shared" si="33"/>
        <v>45273</v>
      </c>
      <c r="N21" s="60">
        <f t="shared" si="33"/>
        <v>45274</v>
      </c>
      <c r="O21" s="60">
        <f t="shared" si="33"/>
        <v>45275</v>
      </c>
      <c r="P21" s="55">
        <f t="shared" si="33"/>
        <v>45276</v>
      </c>
      <c r="Q21" s="51"/>
      <c r="R21" s="55">
        <f t="shared" si="34"/>
        <v>45305</v>
      </c>
      <c r="S21" s="66">
        <f t="shared" ref="S21:X21" si="35">IF(R21="","",IF(MONTH(R21+1)&lt;&gt;MONTH(R21),"",R21+1))</f>
        <v>45306</v>
      </c>
      <c r="T21" s="60">
        <f t="shared" si="35"/>
        <v>45307</v>
      </c>
      <c r="U21" s="60">
        <f t="shared" si="35"/>
        <v>45308</v>
      </c>
      <c r="V21" s="60">
        <f t="shared" si="35"/>
        <v>45309</v>
      </c>
      <c r="W21" s="60">
        <f t="shared" si="35"/>
        <v>45310</v>
      </c>
      <c r="X21" s="55">
        <f t="shared" si="35"/>
        <v>45311</v>
      </c>
      <c r="Y21" s="62"/>
      <c r="Z21" s="55">
        <f t="shared" si="36"/>
        <v>45333</v>
      </c>
      <c r="AA21" s="296">
        <f t="shared" ref="AA21:AF21" si="37">IF(Z21="","",IF(MONTH(Z21+1)&lt;&gt;MONTH(Z21),"",Z21+1))</f>
        <v>45334</v>
      </c>
      <c r="AB21" s="96">
        <f t="shared" si="37"/>
        <v>45335</v>
      </c>
      <c r="AC21" s="72">
        <f t="shared" si="37"/>
        <v>45336</v>
      </c>
      <c r="AD21" s="72">
        <f t="shared" si="37"/>
        <v>45337</v>
      </c>
      <c r="AE21" s="72">
        <f t="shared" si="37"/>
        <v>45338</v>
      </c>
      <c r="AF21" s="55">
        <f t="shared" si="37"/>
        <v>45339</v>
      </c>
      <c r="AG21" s="2"/>
      <c r="AH21" s="2"/>
      <c r="AI21" s="161"/>
      <c r="AJ21" s="92"/>
      <c r="AK21" s="93"/>
      <c r="AL21" s="265" t="s">
        <v>49</v>
      </c>
      <c r="AM21" s="47" t="s">
        <v>111</v>
      </c>
      <c r="AN21" s="270"/>
      <c r="AO21" s="7"/>
      <c r="AP21" s="2"/>
      <c r="AQ21" s="2"/>
      <c r="AR21" s="2"/>
      <c r="AS21" s="2"/>
      <c r="AT21" s="2"/>
      <c r="AU21" s="2"/>
    </row>
    <row r="22" ht="12.75" customHeight="1">
      <c r="A22" s="42"/>
      <c r="B22" s="55">
        <f t="shared" si="30"/>
        <v>45249</v>
      </c>
      <c r="C22" s="66">
        <f t="shared" ref="C22:H22" si="38">IF(B22="","",IF(MONTH(B22+1)&lt;&gt;MONTH(B22),"",B22+1))</f>
        <v>45250</v>
      </c>
      <c r="D22" s="66">
        <f t="shared" si="38"/>
        <v>45251</v>
      </c>
      <c r="E22" s="66">
        <f t="shared" si="38"/>
        <v>45252</v>
      </c>
      <c r="F22" s="66">
        <f t="shared" si="38"/>
        <v>45253</v>
      </c>
      <c r="G22" s="66">
        <f t="shared" si="38"/>
        <v>45254</v>
      </c>
      <c r="H22" s="55">
        <f t="shared" si="38"/>
        <v>45255</v>
      </c>
      <c r="I22" s="51"/>
      <c r="J22" s="55">
        <f t="shared" si="32"/>
        <v>45277</v>
      </c>
      <c r="K22" s="66">
        <f t="shared" ref="K22:P22" si="39">IF(J22="","",IF(MONTH(J22+1)&lt;&gt;MONTH(J22),"",J22+1))</f>
        <v>45278</v>
      </c>
      <c r="L22" s="66">
        <f t="shared" si="39"/>
        <v>45279</v>
      </c>
      <c r="M22" s="66">
        <f t="shared" si="39"/>
        <v>45280</v>
      </c>
      <c r="N22" s="66">
        <f t="shared" si="39"/>
        <v>45281</v>
      </c>
      <c r="O22" s="66">
        <f t="shared" si="39"/>
        <v>45282</v>
      </c>
      <c r="P22" s="55">
        <f t="shared" si="39"/>
        <v>45283</v>
      </c>
      <c r="Q22" s="51"/>
      <c r="R22" s="55">
        <f t="shared" si="34"/>
        <v>45312</v>
      </c>
      <c r="S22" s="60">
        <f t="shared" ref="S22:X22" si="40">IF(R22="","",IF(MONTH(R22+1)&lt;&gt;MONTH(R22),"",R22+1))</f>
        <v>45313</v>
      </c>
      <c r="T22" s="60">
        <f t="shared" si="40"/>
        <v>45314</v>
      </c>
      <c r="U22" s="60">
        <f t="shared" si="40"/>
        <v>45315</v>
      </c>
      <c r="V22" s="60">
        <f t="shared" si="40"/>
        <v>45316</v>
      </c>
      <c r="W22" s="60">
        <f t="shared" si="40"/>
        <v>45317</v>
      </c>
      <c r="X22" s="55">
        <f t="shared" si="40"/>
        <v>45318</v>
      </c>
      <c r="Y22" s="62"/>
      <c r="Z22" s="67">
        <f t="shared" si="36"/>
        <v>45340</v>
      </c>
      <c r="AA22" s="219">
        <f t="shared" ref="AA22:AF22" si="41">IF(Z22="","",IF(MONTH(Z22+1)&lt;&gt;MONTH(Z22),"",Z22+1))</f>
        <v>45341</v>
      </c>
      <c r="AB22" s="82">
        <f t="shared" si="41"/>
        <v>45342</v>
      </c>
      <c r="AC22" s="69">
        <f t="shared" si="41"/>
        <v>45343</v>
      </c>
      <c r="AD22" s="60">
        <f t="shared" si="41"/>
        <v>45344</v>
      </c>
      <c r="AE22" s="60">
        <f t="shared" si="41"/>
        <v>45345</v>
      </c>
      <c r="AF22" s="55">
        <f t="shared" si="41"/>
        <v>45346</v>
      </c>
      <c r="AG22" s="2"/>
      <c r="AH22" s="2"/>
      <c r="AI22" s="161"/>
      <c r="AJ22" s="92"/>
      <c r="AK22" s="93"/>
      <c r="AL22" s="265" t="s">
        <v>51</v>
      </c>
      <c r="AM22" s="47">
        <v>45439.0</v>
      </c>
      <c r="AN22" s="270"/>
      <c r="AO22" s="7"/>
      <c r="AP22" s="2"/>
      <c r="AQ22" s="2"/>
      <c r="AR22" s="2"/>
      <c r="AS22" s="2"/>
      <c r="AT22" s="2"/>
      <c r="AU22" s="2"/>
    </row>
    <row r="23" ht="12.75" customHeight="1">
      <c r="A23" s="42"/>
      <c r="B23" s="55">
        <f t="shared" si="30"/>
        <v>45256</v>
      </c>
      <c r="C23" s="73">
        <f t="shared" ref="C23:H23" si="42">IF(B23="","",IF(MONTH(B23+1)&lt;&gt;MONTH(B23),"",B23+1))</f>
        <v>45257</v>
      </c>
      <c r="D23" s="73">
        <f t="shared" si="42"/>
        <v>45258</v>
      </c>
      <c r="E23" s="73">
        <f t="shared" si="42"/>
        <v>45259</v>
      </c>
      <c r="F23" s="73">
        <f t="shared" si="42"/>
        <v>45260</v>
      </c>
      <c r="G23" s="59" t="str">
        <f t="shared" si="42"/>
        <v/>
      </c>
      <c r="H23" s="55" t="str">
        <f t="shared" si="42"/>
        <v/>
      </c>
      <c r="I23" s="51"/>
      <c r="J23" s="55">
        <f t="shared" si="32"/>
        <v>45284</v>
      </c>
      <c r="K23" s="66">
        <f t="shared" ref="K23:P23" si="43">IF(J23="","",IF(MONTH(J23+1)&lt;&gt;MONTH(J23),"",J23+1))</f>
        <v>45285</v>
      </c>
      <c r="L23" s="66">
        <f t="shared" si="43"/>
        <v>45286</v>
      </c>
      <c r="M23" s="66">
        <f t="shared" si="43"/>
        <v>45287</v>
      </c>
      <c r="N23" s="66">
        <f t="shared" si="43"/>
        <v>45288</v>
      </c>
      <c r="O23" s="66">
        <f t="shared" si="43"/>
        <v>45289</v>
      </c>
      <c r="P23" s="55">
        <f t="shared" si="43"/>
        <v>45290</v>
      </c>
      <c r="Q23" s="51"/>
      <c r="R23" s="55">
        <f t="shared" si="34"/>
        <v>45319</v>
      </c>
      <c r="S23" s="60">
        <f t="shared" ref="S23:X23" si="44">IF(R23="","",IF(MONTH(R23+1)&lt;&gt;MONTH(R23),"",R23+1))</f>
        <v>45320</v>
      </c>
      <c r="T23" s="60">
        <f t="shared" si="44"/>
        <v>45321</v>
      </c>
      <c r="U23" s="60">
        <f t="shared" si="44"/>
        <v>45322</v>
      </c>
      <c r="V23" s="60" t="str">
        <f t="shared" si="44"/>
        <v/>
      </c>
      <c r="W23" s="60" t="str">
        <f t="shared" si="44"/>
        <v/>
      </c>
      <c r="X23" s="55" t="str">
        <f t="shared" si="44"/>
        <v/>
      </c>
      <c r="Y23" s="62"/>
      <c r="Z23" s="55">
        <f t="shared" si="36"/>
        <v>45347</v>
      </c>
      <c r="AA23" s="80">
        <f t="shared" ref="AA23:AF23" si="45">IF(Z23="","",IF(MONTH(Z23+1)&lt;&gt;MONTH(Z23),"",Z23+1))</f>
        <v>45348</v>
      </c>
      <c r="AB23" s="80">
        <f t="shared" si="45"/>
        <v>45349</v>
      </c>
      <c r="AC23" s="60">
        <f t="shared" si="45"/>
        <v>45350</v>
      </c>
      <c r="AD23" s="60">
        <f t="shared" si="45"/>
        <v>45351</v>
      </c>
      <c r="AE23" s="58" t="str">
        <f t="shared" si="45"/>
        <v/>
      </c>
      <c r="AF23" s="55" t="str">
        <f t="shared" si="45"/>
        <v/>
      </c>
      <c r="AG23" s="2"/>
      <c r="AH23" s="2"/>
      <c r="AI23" s="186"/>
      <c r="AJ23" s="99"/>
      <c r="AK23" s="100"/>
      <c r="AL23" s="274" t="s">
        <v>52</v>
      </c>
      <c r="AM23" s="102">
        <v>45462.0</v>
      </c>
      <c r="AN23" s="275"/>
      <c r="AO23" s="7"/>
      <c r="AP23" s="2"/>
      <c r="AQ23" s="2"/>
      <c r="AR23" s="2"/>
      <c r="AS23" s="2"/>
      <c r="AT23" s="2"/>
      <c r="AU23" s="2"/>
    </row>
    <row r="24" ht="12.75" customHeight="1">
      <c r="A24" s="42"/>
      <c r="B24" s="55" t="str">
        <f t="shared" si="30"/>
        <v/>
      </c>
      <c r="C24" s="60" t="str">
        <f t="shared" ref="C24:H24" si="46">IF(B24="","",IF(MONTH(B24+1)&lt;&gt;MONTH(B24),"",B24+1))</f>
        <v/>
      </c>
      <c r="D24" s="60" t="str">
        <f t="shared" si="46"/>
        <v/>
      </c>
      <c r="E24" s="60" t="str">
        <f t="shared" si="46"/>
        <v/>
      </c>
      <c r="F24" s="60" t="str">
        <f t="shared" si="46"/>
        <v/>
      </c>
      <c r="G24" s="60" t="str">
        <f t="shared" si="46"/>
        <v/>
      </c>
      <c r="H24" s="55" t="str">
        <f t="shared" si="46"/>
        <v/>
      </c>
      <c r="I24" s="51"/>
      <c r="J24" s="55">
        <f t="shared" si="32"/>
        <v>45291</v>
      </c>
      <c r="K24" s="59" t="str">
        <f t="shared" ref="K24:P24" si="47">IF(J24="","",IF(MONTH(J24+1)&lt;&gt;MONTH(J24),"",J24+1))</f>
        <v/>
      </c>
      <c r="L24" s="60" t="str">
        <f t="shared" si="47"/>
        <v/>
      </c>
      <c r="M24" s="60" t="str">
        <f t="shared" si="47"/>
        <v/>
      </c>
      <c r="N24" s="60" t="str">
        <f t="shared" si="47"/>
        <v/>
      </c>
      <c r="O24" s="60" t="str">
        <f t="shared" si="47"/>
        <v/>
      </c>
      <c r="P24" s="55" t="str">
        <f t="shared" si="47"/>
        <v/>
      </c>
      <c r="Q24" s="51"/>
      <c r="R24" s="55" t="str">
        <f t="shared" si="34"/>
        <v/>
      </c>
      <c r="S24" s="60" t="str">
        <f t="shared" ref="S24:W24" si="48">IF(R24="","",IF(MONTH(R24+1)&lt;&gt;MONTH(R24),"",R24+1))</f>
        <v/>
      </c>
      <c r="T24" s="60" t="str">
        <f t="shared" si="48"/>
        <v/>
      </c>
      <c r="U24" s="60" t="str">
        <f t="shared" si="48"/>
        <v/>
      </c>
      <c r="V24" s="60" t="str">
        <f t="shared" si="48"/>
        <v/>
      </c>
      <c r="W24" s="60" t="str">
        <f t="shared" si="48"/>
        <v/>
      </c>
      <c r="X24" s="55"/>
      <c r="Y24" s="62"/>
      <c r="Z24" s="55" t="str">
        <f t="shared" si="36"/>
        <v/>
      </c>
      <c r="AA24" s="60" t="str">
        <f t="shared" ref="AA24:AF24" si="49">IF(Z24="","",IF(MONTH(Z24+1)&lt;&gt;MONTH(Z24),"",Z24+1))</f>
        <v/>
      </c>
      <c r="AB24" s="60" t="str">
        <f t="shared" si="49"/>
        <v/>
      </c>
      <c r="AC24" s="60" t="str">
        <f t="shared" si="49"/>
        <v/>
      </c>
      <c r="AD24" s="60" t="str">
        <f t="shared" si="49"/>
        <v/>
      </c>
      <c r="AE24" s="60" t="str">
        <f t="shared" si="49"/>
        <v/>
      </c>
      <c r="AF24" s="55" t="str">
        <f t="shared" si="49"/>
        <v/>
      </c>
      <c r="AG24" s="2"/>
      <c r="AH24" s="2"/>
      <c r="AI24" s="2"/>
      <c r="AJ24" s="2"/>
      <c r="AK24" s="2"/>
      <c r="AL24" s="2"/>
      <c r="AM24" s="2"/>
      <c r="AN24" s="7"/>
      <c r="AO24" s="7"/>
      <c r="AP24" s="2"/>
      <c r="AQ24" s="2"/>
      <c r="AR24" s="2"/>
      <c r="AS24" s="2"/>
      <c r="AT24" s="2"/>
      <c r="AU24" s="2"/>
    </row>
    <row r="25" ht="12.75" customHeight="1">
      <c r="A25" s="42"/>
      <c r="B25" s="51"/>
      <c r="C25" s="51"/>
      <c r="D25" s="51"/>
      <c r="E25" s="51"/>
      <c r="F25" s="51"/>
      <c r="G25" s="51"/>
      <c r="H25" s="51"/>
      <c r="I25" s="51"/>
      <c r="J25" s="51"/>
      <c r="K25" s="51"/>
      <c r="L25" s="51"/>
      <c r="M25" s="51"/>
      <c r="N25" s="51"/>
      <c r="O25" s="51"/>
      <c r="P25" s="51"/>
      <c r="Q25" s="51"/>
      <c r="R25" s="51"/>
      <c r="S25" s="51"/>
      <c r="T25" s="51"/>
      <c r="U25" s="51"/>
      <c r="V25" s="51"/>
      <c r="W25" s="51"/>
      <c r="X25" s="51"/>
      <c r="Y25" s="2"/>
      <c r="Z25" s="2"/>
      <c r="AA25" s="2"/>
      <c r="AB25" s="2"/>
      <c r="AC25" s="2"/>
      <c r="AD25" s="2"/>
      <c r="AE25" s="2"/>
      <c r="AF25" s="2"/>
      <c r="AG25" s="2"/>
      <c r="AH25" s="2"/>
      <c r="AI25" s="222" t="s">
        <v>102</v>
      </c>
      <c r="AJ25" s="29"/>
      <c r="AK25" s="29"/>
      <c r="AL25" s="29"/>
      <c r="AM25" s="30"/>
      <c r="AN25" s="7"/>
      <c r="AO25" s="7"/>
      <c r="AP25" s="2"/>
      <c r="AQ25" s="2"/>
      <c r="AR25" s="2"/>
      <c r="AS25" s="2"/>
      <c r="AT25" s="2"/>
      <c r="AU25" s="2"/>
    </row>
    <row r="26" ht="12.75" customHeight="1">
      <c r="A26" s="62"/>
      <c r="B26" s="32" t="s">
        <v>55</v>
      </c>
      <c r="C26" s="29"/>
      <c r="D26" s="29"/>
      <c r="E26" s="29"/>
      <c r="F26" s="29"/>
      <c r="G26" s="29"/>
      <c r="H26" s="30"/>
      <c r="I26" s="226" t="s">
        <v>12</v>
      </c>
      <c r="J26" s="32" t="s">
        <v>56</v>
      </c>
      <c r="K26" s="29"/>
      <c r="L26" s="29"/>
      <c r="M26" s="29"/>
      <c r="N26" s="29"/>
      <c r="O26" s="29"/>
      <c r="P26" s="29"/>
      <c r="Q26" s="29"/>
      <c r="R26" s="29"/>
      <c r="S26" s="29"/>
      <c r="T26" s="29"/>
      <c r="U26" s="29"/>
      <c r="V26" s="29"/>
      <c r="W26" s="29"/>
      <c r="X26" s="30"/>
      <c r="Y26" s="42"/>
      <c r="Z26" s="28" t="s">
        <v>116</v>
      </c>
      <c r="AA26" s="29"/>
      <c r="AB26" s="29"/>
      <c r="AC26" s="29"/>
      <c r="AD26" s="29"/>
      <c r="AE26" s="29"/>
      <c r="AF26" s="30"/>
      <c r="AG26" s="2"/>
      <c r="AH26" s="2"/>
      <c r="AI26" s="223" t="s">
        <v>58</v>
      </c>
      <c r="AJ26" s="224" t="s">
        <v>59</v>
      </c>
      <c r="AK26" s="224" t="s">
        <v>60</v>
      </c>
      <c r="AL26" s="224" t="s">
        <v>103</v>
      </c>
      <c r="AM26" s="225" t="s">
        <v>104</v>
      </c>
      <c r="AN26" s="7"/>
      <c r="AO26" s="7"/>
      <c r="AP26" s="2"/>
      <c r="AQ26" s="2"/>
      <c r="AR26" s="2"/>
      <c r="AS26" s="2"/>
      <c r="AT26" s="2"/>
      <c r="AU26" s="2"/>
    </row>
    <row r="27" ht="12.75" customHeight="1">
      <c r="A27" s="37"/>
      <c r="B27" s="38">
        <f>DATE(YEAR(Z17+42),MONTH(Z17+42),1)</f>
        <v>45352</v>
      </c>
      <c r="C27" s="39"/>
      <c r="D27" s="39"/>
      <c r="E27" s="39"/>
      <c r="F27" s="39"/>
      <c r="G27" s="39"/>
      <c r="H27" s="40"/>
      <c r="I27" s="41"/>
      <c r="J27" s="38">
        <f>DATE(YEAR(B27+42),MONTH(B27+42),1)</f>
        <v>45383</v>
      </c>
      <c r="K27" s="39"/>
      <c r="L27" s="39"/>
      <c r="M27" s="39"/>
      <c r="N27" s="39"/>
      <c r="O27" s="39"/>
      <c r="P27" s="40"/>
      <c r="Q27" s="41"/>
      <c r="R27" s="38">
        <f>DATE(YEAR(J27+42),MONTH(J27+42),1)</f>
        <v>45413</v>
      </c>
      <c r="S27" s="39"/>
      <c r="T27" s="39"/>
      <c r="U27" s="39"/>
      <c r="V27" s="39"/>
      <c r="W27" s="39"/>
      <c r="X27" s="40"/>
      <c r="Y27" s="37"/>
      <c r="Z27" s="38">
        <f>DATE(YEAR(R27+42),MONTH(R27+42),1)</f>
        <v>45444</v>
      </c>
      <c r="AA27" s="39"/>
      <c r="AB27" s="39"/>
      <c r="AC27" s="39"/>
      <c r="AD27" s="39"/>
      <c r="AE27" s="39"/>
      <c r="AF27" s="40"/>
      <c r="AG27" s="2"/>
      <c r="AH27" s="2"/>
      <c r="AI27" s="227" t="s">
        <v>63</v>
      </c>
      <c r="AJ27" s="149">
        <v>45159.0</v>
      </c>
      <c r="AK27" s="149">
        <v>45184.0</v>
      </c>
      <c r="AL27" s="150">
        <v>19.0</v>
      </c>
      <c r="AM27" s="228">
        <v>20.0</v>
      </c>
      <c r="AN27" s="7"/>
      <c r="AO27" s="7"/>
      <c r="AP27" s="2"/>
      <c r="AQ27" s="2"/>
      <c r="AR27" s="2"/>
      <c r="AS27" s="2"/>
      <c r="AT27" s="2"/>
      <c r="AU27" s="2"/>
    </row>
    <row r="28" ht="12.75" customHeight="1">
      <c r="A28" s="42"/>
      <c r="B28" s="48" t="str">
        <f>CHOOSE(1+MOD($O$2+1-2,7),"Su","M","Tu","W","Th","F","Sa")</f>
        <v>Su</v>
      </c>
      <c r="C28" s="49" t="str">
        <f>CHOOSE(1+MOD($O$2+2-2,7),"Su","M","Tu","W","Th","F","Sa")</f>
        <v>M</v>
      </c>
      <c r="D28" s="49" t="str">
        <f>CHOOSE(1+MOD($O$2+3-2,7),"Su","M","Tu","W","Th","F","Sa")</f>
        <v>Tu</v>
      </c>
      <c r="E28" s="49" t="str">
        <f>CHOOSE(1+MOD($O$2+4-2,7),"Su","M","Tu","W","Th","F","Sa")</f>
        <v>W</v>
      </c>
      <c r="F28" s="49" t="str">
        <f>CHOOSE(1+MOD($O$2+5-2,7),"Su","M","Tu","W","Th","F","Sa")</f>
        <v>Th</v>
      </c>
      <c r="G28" s="49" t="str">
        <f>CHOOSE(1+MOD($O$2+6-2,7),"Su","M","Tu","W","Th","F","Sa")</f>
        <v>F</v>
      </c>
      <c r="H28" s="50" t="str">
        <f>CHOOSE(1+MOD($O$2+7-2,7),"Su","M","Tu","W","Th","F","Sa")</f>
        <v>Sa</v>
      </c>
      <c r="I28" s="51"/>
      <c r="J28" s="48" t="str">
        <f>CHOOSE(1+MOD($O$2+1-2,7),"Su","M","Tu","W","Th","F","Sa")</f>
        <v>Su</v>
      </c>
      <c r="K28" s="49" t="str">
        <f>CHOOSE(1+MOD($O$2+2-2,7),"Su","M","Tu","W","Th","F","Sa")</f>
        <v>M</v>
      </c>
      <c r="L28" s="49" t="str">
        <f>CHOOSE(1+MOD($O$2+3-2,7),"Su","M","Tu","W","Th","F","Sa")</f>
        <v>Tu</v>
      </c>
      <c r="M28" s="49" t="str">
        <f>CHOOSE(1+MOD($O$2+4-2,7),"Su","M","Tu","W","Th","F","Sa")</f>
        <v>W</v>
      </c>
      <c r="N28" s="49" t="str">
        <f>CHOOSE(1+MOD($O$2+5-2,7),"Su","M","Tu","W","Th","F","Sa")</f>
        <v>Th</v>
      </c>
      <c r="O28" s="49" t="str">
        <f>CHOOSE(1+MOD($O$2+6-2,7),"Su","M","Tu","W","Th","F","Sa")</f>
        <v>F</v>
      </c>
      <c r="P28" s="50" t="str">
        <f>CHOOSE(1+MOD($O$2+7-2,7),"Su","M","Tu","W","Th","F","Sa")</f>
        <v>Sa</v>
      </c>
      <c r="Q28" s="51"/>
      <c r="R28" s="48" t="str">
        <f>CHOOSE(1+MOD($O$2+1-2,7),"Su","M","Tu","W","Th","F","Sa")</f>
        <v>Su</v>
      </c>
      <c r="S28" s="49" t="str">
        <f>CHOOSE(1+MOD($O$2+2-2,7),"Su","M","Tu","W","Th","F","Sa")</f>
        <v>M</v>
      </c>
      <c r="T28" s="49" t="str">
        <f>CHOOSE(1+MOD($O$2+3-2,7),"Su","M","Tu","W","Th","F","Sa")</f>
        <v>Tu</v>
      </c>
      <c r="U28" s="49" t="str">
        <f>CHOOSE(1+MOD($O$2+4-2,7),"Su","M","Tu","W","Th","F","Sa")</f>
        <v>W</v>
      </c>
      <c r="V28" s="49" t="str">
        <f>CHOOSE(1+MOD($O$2+5-2,7),"Su","M","Tu","W","Th","F","Sa")</f>
        <v>Th</v>
      </c>
      <c r="W28" s="49" t="str">
        <f>CHOOSE(1+MOD($O$2+6-2,7),"Su","M","Tu","W","Th","F","Sa")</f>
        <v>F</v>
      </c>
      <c r="X28" s="50" t="str">
        <f>CHOOSE(1+MOD($O$2+7-2,7),"Su","M","Tu","W","Th","F","Sa")</f>
        <v>Sa</v>
      </c>
      <c r="Y28" s="2"/>
      <c r="Z28" s="48" t="str">
        <f>CHOOSE(1+MOD($O$2+1-2,7),"Su","M","Tu","W","Th","F","Sa")</f>
        <v>Su</v>
      </c>
      <c r="AA28" s="49" t="str">
        <f>CHOOSE(1+MOD($O$2+2-2,7),"Su","M","Tu","W","Th","F","Sa")</f>
        <v>M</v>
      </c>
      <c r="AB28" s="49" t="str">
        <f>CHOOSE(1+MOD($O$2+3-2,7),"Su","M","Tu","W","Th","F","Sa")</f>
        <v>Tu</v>
      </c>
      <c r="AC28" s="49" t="str">
        <f>CHOOSE(1+MOD($O$2+4-2,7),"Su","M","Tu","W","Th","F","Sa")</f>
        <v>W</v>
      </c>
      <c r="AD28" s="49" t="str">
        <f>CHOOSE(1+MOD($O$2+5-2,7),"Su","M","Tu","W","Th","F","Sa")</f>
        <v>Th</v>
      </c>
      <c r="AE28" s="49" t="str">
        <f>CHOOSE(1+MOD($O$2+6-2,7),"Su","M","Tu","W","Th","F","Sa")</f>
        <v>F</v>
      </c>
      <c r="AF28" s="50" t="str">
        <f>CHOOSE(1+MOD($O$2+7-2,7),"Su","M","Tu","W","Th","F","Sa")</f>
        <v>Sa</v>
      </c>
      <c r="AG28" s="2"/>
      <c r="AH28" s="2"/>
      <c r="AI28" s="229" t="s">
        <v>13</v>
      </c>
      <c r="AJ28" s="116">
        <v>45194.0</v>
      </c>
      <c r="AK28" s="116">
        <v>45226.0</v>
      </c>
      <c r="AL28" s="117">
        <v>24.0</v>
      </c>
      <c r="AM28" s="230">
        <v>30.0</v>
      </c>
      <c r="AN28" s="7"/>
      <c r="AO28" s="7"/>
      <c r="AP28" s="2"/>
      <c r="AQ28" s="2"/>
      <c r="AR28" s="2"/>
      <c r="AS28" s="2"/>
      <c r="AT28" s="2"/>
      <c r="AU28" s="2"/>
    </row>
    <row r="29" ht="12.75" customHeight="1">
      <c r="A29" s="42"/>
      <c r="B29" s="55" t="str">
        <f>IF(WEEKDAY(B27,1)=$O$2,B27,"")</f>
        <v/>
      </c>
      <c r="C29" s="60" t="str">
        <f>IF(B29="",IF(WEEKDAY(B27,1)=MOD($O$2,7)+1,B27,""),B29+1)</f>
        <v/>
      </c>
      <c r="D29" s="60" t="str">
        <f>IF(C29="",IF(WEEKDAY(B27,1)=MOD($O$2+1,7)+1,B27,""),C29+1)</f>
        <v/>
      </c>
      <c r="E29" s="60" t="str">
        <f>IF(D29="",IF(WEEKDAY(B27,1)=MOD($O$2+2,7)+1,B27,""),D29+1)</f>
        <v/>
      </c>
      <c r="F29" s="60" t="str">
        <f>IF(E29="",IF(WEEKDAY(B27,1)=MOD($O$2+3,7)+1,B27,""),E29+1)</f>
        <v/>
      </c>
      <c r="G29" s="60">
        <f>IF(F29="",IF(WEEKDAY(B27,1)=MOD($O$2+4,7)+1,B27,""),F29+1)</f>
        <v>45352</v>
      </c>
      <c r="H29" s="55">
        <f>IF(G29="",IF(WEEKDAY(B27,1)=MOD($O$2+5,7)+1,B27,""),G29+1)</f>
        <v>45353</v>
      </c>
      <c r="I29" s="51"/>
      <c r="J29" s="67" t="str">
        <f>IF(WEEKDAY(J27,1)=$O$2,J27,"")</f>
        <v/>
      </c>
      <c r="K29" s="82">
        <f>IF(J29="",IF(WEEKDAY(J27,1)=MOD($O$2,7)+1,J27,""),J29+1)</f>
        <v>45383</v>
      </c>
      <c r="L29" s="69">
        <f>IF(K29="",IF(WEEKDAY(J27,1)=MOD($O$2+1,7)+1,J27,""),K29+1)</f>
        <v>45384</v>
      </c>
      <c r="M29" s="60">
        <f>IF(L29="",IF(WEEKDAY(J27,1)=MOD($O$2+2,7)+1,J27,""),L29+1)</f>
        <v>45385</v>
      </c>
      <c r="N29" s="60">
        <f>IF(M29="",IF(WEEKDAY(J27,1)=MOD($O$2+3,7)+1,J27,""),M29+1)</f>
        <v>45386</v>
      </c>
      <c r="O29" s="60">
        <f>IF(N29="",IF(WEEKDAY(J27,1)=MOD($O$2+4,7)+1,J27,""),N29+1)</f>
        <v>45387</v>
      </c>
      <c r="P29" s="55">
        <f>IF(O29="",IF(WEEKDAY(J27,1)=MOD($O$2+5,7)+1,J27,""),O29+1)</f>
        <v>45388</v>
      </c>
      <c r="Q29" s="51"/>
      <c r="R29" s="55" t="str">
        <f>IF(WEEKDAY(R27,1)=$O$2,R27,"")</f>
        <v/>
      </c>
      <c r="S29" s="60" t="str">
        <f>IF(R29="",IF(WEEKDAY(R27,1)=MOD($O$2,7)+1,R27,""),R29+1)</f>
        <v/>
      </c>
      <c r="T29" s="60" t="str">
        <f>IF(S29="",IF(WEEKDAY(R27,1)=MOD($O$2+1,7)+1,R27,""),S29+1)</f>
        <v/>
      </c>
      <c r="U29" s="60">
        <f>IF(T29="",IF(WEEKDAY(R27,1)=MOD($O$2+2,7)+1,R27,""),T29+1)</f>
        <v>45413</v>
      </c>
      <c r="V29" s="60">
        <f>IF(U29="",IF(WEEKDAY(R27,1)=MOD($O$2+3,7)+1,R27,""),U29+1)</f>
        <v>45414</v>
      </c>
      <c r="W29" s="60">
        <f>IF(V29="",IF(WEEKDAY(R27,1)=MOD($O$2+4,7)+1,R27,""),V29+1)</f>
        <v>45415</v>
      </c>
      <c r="X29" s="55">
        <f>IF(W29="",IF(WEEKDAY(R27,1)=MOD($O$2+5,7)+1,R27,""),W29+1)</f>
        <v>45416</v>
      </c>
      <c r="Y29" s="62"/>
      <c r="Z29" s="55" t="str">
        <f>IF(WEEKDAY(Z27,1)=$O$2,Z27,"")</f>
        <v/>
      </c>
      <c r="AA29" s="121" t="str">
        <f>IF(Z29="",IF(WEEKDAY(Z27,1)=MOD($O$2,7)+1,Z27,""),Z29+1)</f>
        <v/>
      </c>
      <c r="AB29" s="56" t="str">
        <f>IF(AA29="",IF(WEEKDAY(Z27,1)=MOD($O$2+1,7)+1,Z27,""),AA29+1)</f>
        <v/>
      </c>
      <c r="AC29" s="56" t="str">
        <f>IF(AB29="",IF(WEEKDAY(Z27,1)=MOD($O$2+2,7)+1,Z27,""),AB29+1)</f>
        <v/>
      </c>
      <c r="AD29" s="56" t="str">
        <f>IF(AC29="",IF(WEEKDAY(Z27,1)=MOD($O$2+3,7)+1,Z27,""),AC29+1)</f>
        <v/>
      </c>
      <c r="AE29" s="56" t="str">
        <f>IF(AD29="",IF(WEEKDAY(Z27,1)=MOD($O$2+4,7)+1,Z27,""),AD29+1)</f>
        <v/>
      </c>
      <c r="AF29" s="55">
        <f>IF(AE29="",IF(WEEKDAY(Z27,1)=MOD($O$2+5,7)+1,Z27,""),AE29+1)</f>
        <v>45444</v>
      </c>
      <c r="AG29" s="2"/>
      <c r="AH29" s="2"/>
      <c r="AI29" s="229" t="s">
        <v>40</v>
      </c>
      <c r="AJ29" s="116">
        <v>45236.0</v>
      </c>
      <c r="AK29" s="116">
        <v>45275.0</v>
      </c>
      <c r="AL29" s="117">
        <v>24.0</v>
      </c>
      <c r="AM29" s="230">
        <v>27.0</v>
      </c>
      <c r="AN29" s="7"/>
      <c r="AO29" s="7"/>
      <c r="AP29" s="2"/>
      <c r="AQ29" s="2"/>
      <c r="AR29" s="2"/>
      <c r="AS29" s="2"/>
      <c r="AT29" s="2"/>
      <c r="AU29" s="2"/>
    </row>
    <row r="30" ht="12.75" customHeight="1">
      <c r="A30" s="42"/>
      <c r="B30" s="55">
        <f t="shared" ref="B30:B34" si="54">IF(H29="","",IF(MONTH(H29+1)&lt;&gt;MONTH(H29),"",H29+1))</f>
        <v>45354</v>
      </c>
      <c r="C30" s="60">
        <f t="shared" ref="C30:H30" si="50">IF(B30="","",IF(MONTH(B30+1)&lt;&gt;MONTH(B30),"",B30+1))</f>
        <v>45355</v>
      </c>
      <c r="D30" s="60">
        <f t="shared" si="50"/>
        <v>45356</v>
      </c>
      <c r="E30" s="60">
        <f t="shared" si="50"/>
        <v>45357</v>
      </c>
      <c r="F30" s="60">
        <f t="shared" si="50"/>
        <v>45358</v>
      </c>
      <c r="G30" s="297">
        <f t="shared" si="50"/>
        <v>45359</v>
      </c>
      <c r="H30" s="55">
        <f t="shared" si="50"/>
        <v>45360</v>
      </c>
      <c r="I30" s="51"/>
      <c r="J30" s="67">
        <f t="shared" ref="J30:J34" si="56">IF(P29="","",IF(MONTH(P29+1)&lt;&gt;MONTH(P29),"",P29+1))</f>
        <v>45389</v>
      </c>
      <c r="K30" s="298">
        <f t="shared" ref="K30:P30" si="51">IF(J30="","",IF(MONTH(J30+1)&lt;&gt;MONTH(J30),"",J30+1))</f>
        <v>45390</v>
      </c>
      <c r="L30" s="69">
        <f t="shared" si="51"/>
        <v>45391</v>
      </c>
      <c r="M30" s="60">
        <f t="shared" si="51"/>
        <v>45392</v>
      </c>
      <c r="N30" s="60">
        <f t="shared" si="51"/>
        <v>45393</v>
      </c>
      <c r="O30" s="119">
        <f t="shared" si="51"/>
        <v>45394</v>
      </c>
      <c r="P30" s="55">
        <f t="shared" si="51"/>
        <v>45395</v>
      </c>
      <c r="Q30" s="51"/>
      <c r="R30" s="55">
        <f t="shared" ref="R30:R34" si="58">IF(X29="","",IF(MONTH(X29+1)&lt;&gt;MONTH(X29),"",X29+1))</f>
        <v>45417</v>
      </c>
      <c r="S30" s="60">
        <f t="shared" ref="S30:X30" si="52">IF(R30="","",IF(MONTH(R30+1)&lt;&gt;MONTH(R30),"",R30+1))</f>
        <v>45418</v>
      </c>
      <c r="T30" s="60">
        <f t="shared" si="52"/>
        <v>45419</v>
      </c>
      <c r="U30" s="60">
        <f t="shared" si="52"/>
        <v>45420</v>
      </c>
      <c r="V30" s="60">
        <f t="shared" si="52"/>
        <v>45421</v>
      </c>
      <c r="W30" s="123">
        <f t="shared" si="52"/>
        <v>45422</v>
      </c>
      <c r="X30" s="55">
        <f t="shared" si="52"/>
        <v>45423</v>
      </c>
      <c r="Y30" s="62"/>
      <c r="Z30" s="67">
        <f t="shared" ref="Z30:Z34" si="60">IF(AF29="","",IF(MONTH(AF29+1)&lt;&gt;MONTH(AF29),"",AF29+1))</f>
        <v>45445</v>
      </c>
      <c r="AA30" s="82">
        <f t="shared" ref="AA30:AF30" si="53">IF(Z30="","",IF(MONTH(Z30+1)&lt;&gt;MONTH(Z30),"",Z30+1))</f>
        <v>45446</v>
      </c>
      <c r="AB30" s="69">
        <f t="shared" si="53"/>
        <v>45447</v>
      </c>
      <c r="AC30" s="60">
        <f t="shared" si="53"/>
        <v>45448</v>
      </c>
      <c r="AD30" s="60">
        <f t="shared" si="53"/>
        <v>45449</v>
      </c>
      <c r="AE30" s="60">
        <f t="shared" si="53"/>
        <v>45450</v>
      </c>
      <c r="AF30" s="55">
        <f t="shared" si="53"/>
        <v>45451</v>
      </c>
      <c r="AG30" s="2"/>
      <c r="AH30" s="2"/>
      <c r="AI30" s="229" t="s">
        <v>64</v>
      </c>
      <c r="AJ30" s="116">
        <v>45294.0</v>
      </c>
      <c r="AK30" s="116">
        <v>45331.0</v>
      </c>
      <c r="AL30" s="117">
        <v>27.0</v>
      </c>
      <c r="AM30" s="230">
        <v>18.0</v>
      </c>
      <c r="AN30" s="124"/>
      <c r="AO30" s="7"/>
      <c r="AP30" s="2"/>
      <c r="AQ30" s="2"/>
      <c r="AR30" s="2"/>
      <c r="AS30" s="2"/>
      <c r="AT30" s="2"/>
      <c r="AU30" s="2"/>
    </row>
    <row r="31" ht="12.75" customHeight="1">
      <c r="A31" s="42"/>
      <c r="B31" s="55">
        <f t="shared" si="54"/>
        <v>45361</v>
      </c>
      <c r="C31" s="60">
        <f t="shared" ref="C31:H31" si="55">IF(B31="","",IF(MONTH(B31+1)&lt;&gt;MONTH(B31),"",B31+1))</f>
        <v>45362</v>
      </c>
      <c r="D31" s="60">
        <f t="shared" si="55"/>
        <v>45363</v>
      </c>
      <c r="E31" s="60">
        <f t="shared" si="55"/>
        <v>45364</v>
      </c>
      <c r="F31" s="125">
        <f t="shared" si="55"/>
        <v>45365</v>
      </c>
      <c r="G31" s="60">
        <f t="shared" si="55"/>
        <v>45366</v>
      </c>
      <c r="H31" s="126">
        <f t="shared" si="55"/>
        <v>45367</v>
      </c>
      <c r="I31" s="51"/>
      <c r="J31" s="67">
        <f t="shared" si="56"/>
        <v>45396</v>
      </c>
      <c r="K31" s="290">
        <f t="shared" ref="K31:P31" si="57">IF(J31="","",IF(MONTH(J31+1)&lt;&gt;MONTH(J31),"",J31+1))</f>
        <v>45397</v>
      </c>
      <c r="L31" s="69">
        <f t="shared" si="57"/>
        <v>45398</v>
      </c>
      <c r="M31" s="60">
        <f t="shared" si="57"/>
        <v>45399</v>
      </c>
      <c r="N31" s="60">
        <f t="shared" si="57"/>
        <v>45400</v>
      </c>
      <c r="O31" s="73">
        <f t="shared" si="57"/>
        <v>45401</v>
      </c>
      <c r="P31" s="55">
        <f t="shared" si="57"/>
        <v>45402</v>
      </c>
      <c r="Q31" s="51"/>
      <c r="R31" s="55">
        <f t="shared" si="58"/>
        <v>45424</v>
      </c>
      <c r="S31" s="60">
        <f t="shared" ref="S31:X31" si="59">IF(R31="","",IF(MONTH(R31+1)&lt;&gt;MONTH(R31),"",R31+1))</f>
        <v>45425</v>
      </c>
      <c r="T31" s="57">
        <f t="shared" si="59"/>
        <v>45426</v>
      </c>
      <c r="U31" s="57">
        <f t="shared" si="59"/>
        <v>45427</v>
      </c>
      <c r="V31" s="206">
        <f t="shared" si="59"/>
        <v>45428</v>
      </c>
      <c r="W31" s="231">
        <f t="shared" si="59"/>
        <v>45429</v>
      </c>
      <c r="X31" s="126">
        <f t="shared" si="59"/>
        <v>45430</v>
      </c>
      <c r="Y31" s="62"/>
      <c r="Z31" s="55">
        <f t="shared" si="60"/>
        <v>45452</v>
      </c>
      <c r="AA31" s="80">
        <f t="shared" ref="AA31:AF31" si="61">IF(Z31="","",IF(MONTH(Z31+1)&lt;&gt;MONTH(Z31),"",Z31+1))</f>
        <v>45453</v>
      </c>
      <c r="AB31" s="60">
        <f t="shared" si="61"/>
        <v>45454</v>
      </c>
      <c r="AC31" s="60">
        <f t="shared" si="61"/>
        <v>45455</v>
      </c>
      <c r="AD31" s="60">
        <f t="shared" si="61"/>
        <v>45456</v>
      </c>
      <c r="AE31" s="60">
        <f t="shared" si="61"/>
        <v>45457</v>
      </c>
      <c r="AF31" s="55">
        <f t="shared" si="61"/>
        <v>45458</v>
      </c>
      <c r="AG31" s="2"/>
      <c r="AH31" s="2"/>
      <c r="AI31" s="229" t="s">
        <v>55</v>
      </c>
      <c r="AJ31" s="116">
        <v>45342.0</v>
      </c>
      <c r="AK31" s="116">
        <v>45366.0</v>
      </c>
      <c r="AL31" s="117">
        <v>19.0</v>
      </c>
      <c r="AM31" s="230">
        <v>29.0</v>
      </c>
      <c r="AN31" s="7"/>
      <c r="AO31" s="7"/>
      <c r="AP31" s="2"/>
      <c r="AQ31" s="2"/>
      <c r="AR31" s="2"/>
      <c r="AS31" s="2"/>
      <c r="AT31" s="2"/>
      <c r="AU31" s="2"/>
    </row>
    <row r="32" ht="12.75" customHeight="1">
      <c r="A32" s="42"/>
      <c r="B32" s="55">
        <f t="shared" si="54"/>
        <v>45368</v>
      </c>
      <c r="C32" s="66">
        <f t="shared" ref="C32:H32" si="62">IF(B32="","",IF(MONTH(B32+1)&lt;&gt;MONTH(B32),"",B32+1))</f>
        <v>45369</v>
      </c>
      <c r="D32" s="66">
        <f t="shared" si="62"/>
        <v>45370</v>
      </c>
      <c r="E32" s="66">
        <f t="shared" si="62"/>
        <v>45371</v>
      </c>
      <c r="F32" s="66">
        <f t="shared" si="62"/>
        <v>45372</v>
      </c>
      <c r="G32" s="128">
        <f t="shared" si="62"/>
        <v>45373</v>
      </c>
      <c r="H32" s="55">
        <f t="shared" si="62"/>
        <v>45374</v>
      </c>
      <c r="I32" s="51"/>
      <c r="J32" s="55">
        <f t="shared" si="56"/>
        <v>45403</v>
      </c>
      <c r="K32" s="80">
        <f t="shared" ref="K32:P32" si="63">IF(J32="","",IF(MONTH(J32+1)&lt;&gt;MONTH(J32),"",J32+1))</f>
        <v>45404</v>
      </c>
      <c r="L32" s="60">
        <f t="shared" si="63"/>
        <v>45405</v>
      </c>
      <c r="M32" s="60">
        <f t="shared" si="63"/>
        <v>45406</v>
      </c>
      <c r="N32" s="60">
        <f t="shared" si="63"/>
        <v>45407</v>
      </c>
      <c r="O32" s="60">
        <f t="shared" si="63"/>
        <v>45408</v>
      </c>
      <c r="P32" s="55">
        <f t="shared" si="63"/>
        <v>45409</v>
      </c>
      <c r="Q32" s="51"/>
      <c r="R32" s="55">
        <f t="shared" si="58"/>
        <v>45431</v>
      </c>
      <c r="S32" s="125">
        <f t="shared" ref="S32:X32" si="64">IF(R32="","",IF(MONTH(R32+1)&lt;&gt;MONTH(R32),"",R32+1))</f>
        <v>45432</v>
      </c>
      <c r="T32" s="299">
        <f t="shared" si="64"/>
        <v>45433</v>
      </c>
      <c r="U32" s="60">
        <f t="shared" si="64"/>
        <v>45434</v>
      </c>
      <c r="V32" s="125">
        <f t="shared" si="64"/>
        <v>45435</v>
      </c>
      <c r="W32" s="204">
        <f t="shared" si="64"/>
        <v>45436</v>
      </c>
      <c r="X32" s="126">
        <f t="shared" si="64"/>
        <v>45437</v>
      </c>
      <c r="Y32" s="62"/>
      <c r="Z32" s="55">
        <f t="shared" si="60"/>
        <v>45459</v>
      </c>
      <c r="AA32" s="60">
        <f t="shared" ref="AA32:AF32" si="65">IF(Z32="","",IF(MONTH(Z32+1)&lt;&gt;MONTH(Z32),"",Z32+1))</f>
        <v>45460</v>
      </c>
      <c r="AB32" s="60">
        <f t="shared" si="65"/>
        <v>45461</v>
      </c>
      <c r="AC32" s="66">
        <f t="shared" si="65"/>
        <v>45462</v>
      </c>
      <c r="AD32" s="60">
        <f t="shared" si="65"/>
        <v>45463</v>
      </c>
      <c r="AE32" s="57">
        <f t="shared" si="65"/>
        <v>45464</v>
      </c>
      <c r="AF32" s="55">
        <f t="shared" si="65"/>
        <v>45465</v>
      </c>
      <c r="AG32" s="2"/>
      <c r="AH32" s="2"/>
      <c r="AI32" s="232" t="s">
        <v>56</v>
      </c>
      <c r="AJ32" s="130">
        <v>45390.0</v>
      </c>
      <c r="AK32" s="130">
        <v>45436.0</v>
      </c>
      <c r="AL32" s="131">
        <v>38.0</v>
      </c>
      <c r="AM32" s="233">
        <v>35.0</v>
      </c>
      <c r="AN32" s="7"/>
      <c r="AO32" s="7"/>
      <c r="AP32" s="2"/>
      <c r="AQ32" s="2"/>
      <c r="AR32" s="2"/>
      <c r="AS32" s="2"/>
      <c r="AT32" s="2"/>
      <c r="AU32" s="139" t="s">
        <v>62</v>
      </c>
    </row>
    <row r="33" ht="12.75" customHeight="1">
      <c r="A33" s="42"/>
      <c r="B33" s="55">
        <f t="shared" si="54"/>
        <v>45375</v>
      </c>
      <c r="C33" s="295">
        <f t="shared" ref="C33:H33" si="66">IF(B33="","",IF(MONTH(B33+1)&lt;&gt;MONTH(B33),"",B33+1))</f>
        <v>45376</v>
      </c>
      <c r="D33" s="58">
        <f t="shared" si="66"/>
        <v>45377</v>
      </c>
      <c r="E33" s="58">
        <f t="shared" si="66"/>
        <v>45378</v>
      </c>
      <c r="F33" s="58">
        <f t="shared" si="66"/>
        <v>45379</v>
      </c>
      <c r="G33" s="58">
        <f t="shared" si="66"/>
        <v>45380</v>
      </c>
      <c r="H33" s="55">
        <f t="shared" si="66"/>
        <v>45381</v>
      </c>
      <c r="I33" s="51"/>
      <c r="J33" s="55">
        <f t="shared" si="56"/>
        <v>45410</v>
      </c>
      <c r="K33" s="60">
        <f t="shared" ref="K33:P33" si="67">IF(J33="","",IF(MONTH(J33+1)&lt;&gt;MONTH(J33),"",J33+1))</f>
        <v>45411</v>
      </c>
      <c r="L33" s="60">
        <f t="shared" si="67"/>
        <v>45412</v>
      </c>
      <c r="M33" s="60" t="str">
        <f t="shared" si="67"/>
        <v/>
      </c>
      <c r="N33" s="60" t="str">
        <f t="shared" si="67"/>
        <v/>
      </c>
      <c r="O33" s="60" t="str">
        <f t="shared" si="67"/>
        <v/>
      </c>
      <c r="P33" s="55" t="str">
        <f t="shared" si="67"/>
        <v/>
      </c>
      <c r="Q33" s="51"/>
      <c r="R33" s="55">
        <f t="shared" si="58"/>
        <v>45438</v>
      </c>
      <c r="S33" s="66">
        <f t="shared" ref="S33:X33" si="68">IF(R33="","",IF(MONTH(R33+1)&lt;&gt;MONTH(R33),"",R33+1))</f>
        <v>45439</v>
      </c>
      <c r="T33" s="239">
        <f t="shared" si="68"/>
        <v>45440</v>
      </c>
      <c r="U33" s="239">
        <f t="shared" si="68"/>
        <v>45441</v>
      </c>
      <c r="V33" s="239">
        <f t="shared" si="68"/>
        <v>45442</v>
      </c>
      <c r="W33" s="80">
        <f t="shared" si="68"/>
        <v>45443</v>
      </c>
      <c r="X33" s="140" t="str">
        <f t="shared" si="68"/>
        <v/>
      </c>
      <c r="Y33" s="62"/>
      <c r="Z33" s="55">
        <f t="shared" si="60"/>
        <v>45466</v>
      </c>
      <c r="AA33" s="60">
        <f t="shared" ref="AA33:AF33" si="69">IF(Z33="","",IF(MONTH(Z33+1)&lt;&gt;MONTH(Z33),"",Z33+1))</f>
        <v>45467</v>
      </c>
      <c r="AB33" s="60">
        <f t="shared" si="69"/>
        <v>45468</v>
      </c>
      <c r="AC33" s="60">
        <f t="shared" si="69"/>
        <v>45469</v>
      </c>
      <c r="AD33" s="125">
        <f t="shared" si="69"/>
        <v>45470</v>
      </c>
      <c r="AE33" s="82">
        <f t="shared" si="69"/>
        <v>45471</v>
      </c>
      <c r="AF33" s="126">
        <f t="shared" si="69"/>
        <v>45472</v>
      </c>
      <c r="AG33" s="2"/>
      <c r="AH33" s="2"/>
      <c r="AI33" s="237"/>
      <c r="AJ33" s="142"/>
      <c r="AK33" s="142"/>
      <c r="AL33" s="143">
        <f t="shared" ref="AL33:AM33" si="70">SUM(AL27:AL32)</f>
        <v>151</v>
      </c>
      <c r="AM33" s="238">
        <f t="shared" si="70"/>
        <v>159</v>
      </c>
      <c r="AN33" s="7"/>
      <c r="AO33" s="7"/>
      <c r="AP33" s="2"/>
      <c r="AQ33" s="2"/>
      <c r="AR33" s="2"/>
      <c r="AS33" s="2"/>
      <c r="AT33" s="2"/>
      <c r="AU33" s="2">
        <v>5.0</v>
      </c>
    </row>
    <row r="34" ht="12.75" customHeight="1">
      <c r="A34" s="42"/>
      <c r="B34" s="55">
        <f t="shared" si="54"/>
        <v>45382</v>
      </c>
      <c r="C34" s="60" t="str">
        <f t="shared" ref="C34:H34" si="71">IF(B34="","",IF(MONTH(B34+1)&lt;&gt;MONTH(B34),"",B34+1))</f>
        <v/>
      </c>
      <c r="D34" s="60" t="str">
        <f t="shared" si="71"/>
        <v/>
      </c>
      <c r="E34" s="60" t="str">
        <f t="shared" si="71"/>
        <v/>
      </c>
      <c r="F34" s="60" t="str">
        <f t="shared" si="71"/>
        <v/>
      </c>
      <c r="G34" s="60" t="str">
        <f t="shared" si="71"/>
        <v/>
      </c>
      <c r="H34" s="55" t="str">
        <f t="shared" si="71"/>
        <v/>
      </c>
      <c r="I34" s="51"/>
      <c r="J34" s="55" t="str">
        <f t="shared" si="56"/>
        <v/>
      </c>
      <c r="K34" s="60" t="str">
        <f t="shared" ref="K34:P34" si="72">IF(J34="","",IF(MONTH(J34+1)&lt;&gt;MONTH(J34),"",J34+1))</f>
        <v/>
      </c>
      <c r="L34" s="60" t="str">
        <f t="shared" si="72"/>
        <v/>
      </c>
      <c r="M34" s="60" t="str">
        <f t="shared" si="72"/>
        <v/>
      </c>
      <c r="N34" s="60" t="str">
        <f t="shared" si="72"/>
        <v/>
      </c>
      <c r="O34" s="60" t="str">
        <f t="shared" si="72"/>
        <v/>
      </c>
      <c r="P34" s="55" t="str">
        <f t="shared" si="72"/>
        <v/>
      </c>
      <c r="Q34" s="51"/>
      <c r="R34" s="55" t="str">
        <f t="shared" si="58"/>
        <v/>
      </c>
      <c r="S34" s="60" t="str">
        <f t="shared" ref="S34:X34" si="73">IF(R34="","",IF(MONTH(R34+1)&lt;&gt;MONTH(R34),"",R34+1))</f>
        <v/>
      </c>
      <c r="T34" s="60" t="str">
        <f t="shared" si="73"/>
        <v/>
      </c>
      <c r="U34" s="60" t="str">
        <f t="shared" si="73"/>
        <v/>
      </c>
      <c r="V34" s="60" t="str">
        <f t="shared" si="73"/>
        <v/>
      </c>
      <c r="W34" s="60" t="str">
        <f t="shared" si="73"/>
        <v/>
      </c>
      <c r="X34" s="55" t="str">
        <f t="shared" si="73"/>
        <v/>
      </c>
      <c r="Y34" s="62"/>
      <c r="Z34" s="55">
        <f t="shared" si="60"/>
        <v>45473</v>
      </c>
      <c r="AA34" s="60" t="str">
        <f t="shared" ref="AA34:AF34" si="74">IF(Z34="","",IF(MONTH(Z34+1)&lt;&gt;MONTH(Z34),"",Z34+1))</f>
        <v/>
      </c>
      <c r="AB34" s="60" t="str">
        <f t="shared" si="74"/>
        <v/>
      </c>
      <c r="AC34" s="60" t="str">
        <f t="shared" si="74"/>
        <v/>
      </c>
      <c r="AD34" s="60" t="str">
        <f t="shared" si="74"/>
        <v/>
      </c>
      <c r="AE34" s="80" t="str">
        <f t="shared" si="74"/>
        <v/>
      </c>
      <c r="AF34" s="55" t="str">
        <f t="shared" si="74"/>
        <v/>
      </c>
      <c r="AG34" s="2"/>
      <c r="AH34" s="2"/>
      <c r="AI34" s="241" t="s">
        <v>70</v>
      </c>
      <c r="AJ34" s="242">
        <v>45446.0</v>
      </c>
      <c r="AK34" s="242">
        <v>45471.0</v>
      </c>
      <c r="AL34" s="243">
        <v>19.0</v>
      </c>
      <c r="AM34" s="244">
        <v>19.0</v>
      </c>
      <c r="AN34" s="7"/>
      <c r="AO34" s="7"/>
      <c r="AP34" s="2"/>
      <c r="AQ34" s="2"/>
      <c r="AR34" s="2"/>
      <c r="AS34" s="2"/>
      <c r="AT34" s="2"/>
      <c r="AU34" s="2">
        <v>23.0</v>
      </c>
    </row>
    <row r="35" ht="12.75" customHeight="1">
      <c r="A35" s="42"/>
      <c r="B35" s="51"/>
      <c r="C35" s="51"/>
      <c r="D35" s="51"/>
      <c r="E35" s="51"/>
      <c r="F35" s="51"/>
      <c r="G35" s="51"/>
      <c r="H35" s="51"/>
      <c r="I35" s="51"/>
      <c r="J35" s="51"/>
      <c r="K35" s="51"/>
      <c r="L35" s="51"/>
      <c r="M35" s="51"/>
      <c r="N35" s="51"/>
      <c r="O35" s="51"/>
      <c r="P35" s="51"/>
      <c r="Q35" s="51"/>
      <c r="R35" s="51"/>
      <c r="S35" s="51"/>
      <c r="T35" s="51"/>
      <c r="U35" s="51"/>
      <c r="V35" s="51"/>
      <c r="W35" s="51"/>
      <c r="X35" s="51"/>
      <c r="Y35" s="2"/>
      <c r="Z35" s="2"/>
      <c r="AA35" s="2"/>
      <c r="AB35" s="2"/>
      <c r="AC35" s="2"/>
      <c r="AD35" s="2"/>
      <c r="AE35" s="2"/>
      <c r="AF35" s="2"/>
      <c r="AG35" s="2"/>
      <c r="AH35" s="2"/>
      <c r="AI35" s="2"/>
      <c r="AJ35" s="2"/>
      <c r="AK35" s="245" t="s">
        <v>71</v>
      </c>
      <c r="AL35" s="134">
        <f t="shared" ref="AL35:AM35" si="75">SUM(AL33+AL34)</f>
        <v>170</v>
      </c>
      <c r="AM35" s="134">
        <f t="shared" si="75"/>
        <v>178</v>
      </c>
      <c r="AN35" s="7"/>
      <c r="AO35" s="7"/>
      <c r="AP35" s="2"/>
      <c r="AQ35" s="2"/>
      <c r="AR35" s="2"/>
      <c r="AS35" s="2"/>
      <c r="AT35" s="2"/>
      <c r="AU35" s="2">
        <v>17.0</v>
      </c>
    </row>
    <row r="36" ht="12.75" customHeight="1">
      <c r="A36" s="37"/>
      <c r="B36" s="2"/>
      <c r="C36" s="2"/>
      <c r="D36" s="2"/>
      <c r="E36" s="2"/>
      <c r="F36" s="2"/>
      <c r="G36" s="2"/>
      <c r="H36" s="2"/>
      <c r="I36" s="51"/>
      <c r="J36" s="2"/>
      <c r="K36" s="2"/>
      <c r="L36" s="2"/>
      <c r="M36" s="2"/>
      <c r="N36" s="2"/>
      <c r="O36" s="2"/>
      <c r="P36" s="2"/>
      <c r="Q36" s="51"/>
      <c r="R36" s="2"/>
      <c r="S36" s="2"/>
      <c r="T36" s="2"/>
      <c r="U36" s="2"/>
      <c r="V36" s="2"/>
      <c r="W36" s="2"/>
      <c r="X36" s="2"/>
      <c r="Y36" s="2"/>
      <c r="Z36" s="2"/>
      <c r="AA36" s="2"/>
      <c r="AB36" s="2"/>
      <c r="AC36" s="2"/>
      <c r="AD36" s="2"/>
      <c r="AE36" s="2"/>
      <c r="AF36" s="2"/>
      <c r="AG36" s="2"/>
      <c r="AH36" s="2"/>
      <c r="AI36" s="2"/>
      <c r="AJ36" s="62"/>
      <c r="AK36" s="154" t="s">
        <v>72</v>
      </c>
      <c r="AL36" s="155">
        <f t="shared" ref="AL36:AM36" si="76">AVERAGE(AL27:AL32)</f>
        <v>25.16666667</v>
      </c>
      <c r="AM36" s="155">
        <f t="shared" si="76"/>
        <v>26.5</v>
      </c>
      <c r="AN36" s="7"/>
      <c r="AO36" s="7"/>
      <c r="AP36" s="2"/>
      <c r="AQ36" s="2"/>
      <c r="AR36" s="2"/>
      <c r="AS36" s="2"/>
      <c r="AT36" s="2"/>
      <c r="AU36" s="2">
        <v>20.0</v>
      </c>
    </row>
    <row r="37" ht="12.75" customHeight="1">
      <c r="A37" s="42"/>
      <c r="B37" s="246" t="s">
        <v>73</v>
      </c>
      <c r="C37" s="247"/>
      <c r="D37" s="247"/>
      <c r="E37" s="247"/>
      <c r="F37" s="247"/>
      <c r="G37" s="247"/>
      <c r="H37" s="247"/>
      <c r="I37" s="247"/>
      <c r="J37" s="247"/>
      <c r="K37" s="247"/>
      <c r="L37" s="247"/>
      <c r="M37" s="247"/>
      <c r="N37" s="247"/>
      <c r="O37" s="247"/>
      <c r="P37" s="248"/>
      <c r="Q37" s="51"/>
      <c r="R37" s="2"/>
      <c r="S37" s="2"/>
      <c r="T37" s="2"/>
      <c r="U37" s="2"/>
      <c r="V37" s="2"/>
      <c r="W37" s="2"/>
      <c r="X37" s="2"/>
      <c r="Y37" s="2"/>
      <c r="Z37" s="2"/>
      <c r="AA37" s="2"/>
      <c r="AB37" s="2"/>
      <c r="AC37" s="2"/>
      <c r="AD37" s="2"/>
      <c r="AE37" s="2"/>
      <c r="AF37" s="2"/>
      <c r="AG37" s="2"/>
      <c r="AH37" s="2"/>
      <c r="AI37" s="2"/>
      <c r="AJ37" s="62"/>
      <c r="AK37" s="154" t="s">
        <v>74</v>
      </c>
      <c r="AL37" s="157">
        <f t="shared" ref="AL37:AM37" si="77">_xlfn.STDEV.S(AL27:AL32)</f>
        <v>7.026141663</v>
      </c>
      <c r="AM37" s="157">
        <f t="shared" si="77"/>
        <v>6.41092817</v>
      </c>
      <c r="AN37" s="7"/>
      <c r="AO37" s="7"/>
      <c r="AP37" s="2"/>
      <c r="AQ37" s="2"/>
      <c r="AR37" s="2"/>
      <c r="AS37" s="2"/>
      <c r="AT37" s="2"/>
      <c r="AU37" s="2">
        <v>15.0</v>
      </c>
    </row>
    <row r="38" ht="12.75" customHeight="1">
      <c r="A38" s="42"/>
      <c r="B38" s="249" t="s">
        <v>106</v>
      </c>
      <c r="C38" s="247"/>
      <c r="D38" s="247"/>
      <c r="E38" s="247"/>
      <c r="F38" s="247"/>
      <c r="G38" s="247"/>
      <c r="H38" s="247"/>
      <c r="I38" s="247"/>
      <c r="J38" s="247"/>
      <c r="K38" s="247"/>
      <c r="L38" s="247"/>
      <c r="M38" s="247"/>
      <c r="N38" s="247"/>
      <c r="O38" s="247"/>
      <c r="P38" s="248"/>
      <c r="Q38" s="51"/>
      <c r="R38" s="2"/>
      <c r="S38" s="2"/>
      <c r="T38" s="2"/>
      <c r="U38" s="2"/>
      <c r="V38" s="2"/>
      <c r="W38" s="2"/>
      <c r="X38" s="2"/>
      <c r="Y38" s="2"/>
      <c r="Z38" s="2"/>
      <c r="AA38" s="2"/>
      <c r="AB38" s="2"/>
      <c r="AC38" s="2"/>
      <c r="AD38" s="2"/>
      <c r="AE38" s="2"/>
      <c r="AF38" s="2"/>
      <c r="AG38" s="2"/>
      <c r="AH38" s="2"/>
      <c r="AI38" s="2"/>
      <c r="AJ38" s="62"/>
      <c r="AK38" s="154" t="s">
        <v>76</v>
      </c>
      <c r="AL38" s="155">
        <f t="shared" ref="AL38:AM38" si="78">MAX(AL27:AL34)</f>
        <v>151</v>
      </c>
      <c r="AM38" s="155">
        <f t="shared" si="78"/>
        <v>159</v>
      </c>
      <c r="AN38" s="7"/>
      <c r="AO38" s="7"/>
      <c r="AP38" s="2"/>
      <c r="AQ38" s="2"/>
      <c r="AR38" s="2"/>
      <c r="AS38" s="2"/>
      <c r="AT38" s="2"/>
      <c r="AU38" s="2">
        <v>12.0</v>
      </c>
    </row>
    <row r="39" ht="12.75" customHeight="1">
      <c r="A39" s="42"/>
      <c r="B39" s="250"/>
      <c r="P39" s="251"/>
      <c r="Q39" s="51"/>
      <c r="R39" s="2"/>
      <c r="S39" s="2"/>
      <c r="T39" s="2"/>
      <c r="U39" s="2"/>
      <c r="V39" s="2"/>
      <c r="W39" s="2"/>
      <c r="X39" s="2"/>
      <c r="Y39" s="2"/>
      <c r="Z39" s="2"/>
      <c r="AA39" s="2"/>
      <c r="AB39" s="2"/>
      <c r="AC39" s="2"/>
      <c r="AD39" s="2"/>
      <c r="AE39" s="2"/>
      <c r="AF39" s="2"/>
      <c r="AG39" s="2"/>
      <c r="AH39" s="2"/>
      <c r="AI39" s="2"/>
      <c r="AJ39" s="62"/>
      <c r="AK39" s="154" t="s">
        <v>0</v>
      </c>
      <c r="AL39" s="155">
        <f>MIN(AL27:AL32)</f>
        <v>19</v>
      </c>
      <c r="AM39" s="155">
        <f>MIN(AM27:AM34)</f>
        <v>18</v>
      </c>
      <c r="AN39" s="7"/>
      <c r="AO39" s="7"/>
      <c r="AP39" s="2"/>
      <c r="AQ39" s="2"/>
      <c r="AR39" s="2"/>
      <c r="AS39" s="2"/>
      <c r="AT39" s="2"/>
      <c r="AU39" s="2">
        <v>21.0</v>
      </c>
    </row>
    <row r="40" ht="12.75" customHeight="1">
      <c r="A40" s="42"/>
      <c r="B40" s="250"/>
      <c r="P40" s="251"/>
      <c r="Q40" s="51"/>
      <c r="R40" s="2"/>
      <c r="S40" s="2"/>
      <c r="T40" s="2"/>
      <c r="U40" s="2"/>
      <c r="V40" s="2"/>
      <c r="W40" s="2"/>
      <c r="X40" s="2"/>
      <c r="Y40" s="2"/>
      <c r="Z40" s="2"/>
      <c r="AA40" s="2"/>
      <c r="AB40" s="2"/>
      <c r="AC40" s="2"/>
      <c r="AD40" s="2"/>
      <c r="AE40" s="2"/>
      <c r="AF40" s="2"/>
      <c r="AG40" s="2"/>
      <c r="AH40" s="2"/>
      <c r="AI40" s="127" t="s">
        <v>65</v>
      </c>
      <c r="AJ40" s="25"/>
      <c r="AK40" s="25"/>
      <c r="AL40" s="25"/>
      <c r="AM40" s="25"/>
      <c r="AN40" s="26"/>
      <c r="AO40" s="7"/>
      <c r="AP40" s="2"/>
      <c r="AQ40" s="2"/>
      <c r="AR40" s="2"/>
      <c r="AS40" s="2"/>
      <c r="AT40" s="2"/>
      <c r="AU40" s="2">
        <v>19.0</v>
      </c>
    </row>
    <row r="41" ht="12.75" customHeight="1">
      <c r="A41" s="42"/>
      <c r="B41" s="250"/>
      <c r="P41" s="251"/>
      <c r="Q41" s="51"/>
      <c r="R41" s="2"/>
      <c r="S41" s="2"/>
      <c r="T41" s="2"/>
      <c r="U41" s="2"/>
      <c r="V41" s="2"/>
      <c r="W41" s="2"/>
      <c r="X41" s="2"/>
      <c r="Y41" s="2"/>
      <c r="Z41" s="2"/>
      <c r="AA41" s="2"/>
      <c r="AB41" s="2"/>
      <c r="AC41" s="2"/>
      <c r="AD41" s="2"/>
      <c r="AE41" s="2"/>
      <c r="AF41" s="2"/>
      <c r="AG41" s="2"/>
      <c r="AH41" s="2"/>
      <c r="AI41" s="133"/>
      <c r="AJ41" s="134" t="s">
        <v>66</v>
      </c>
      <c r="AK41" s="135" t="s">
        <v>67</v>
      </c>
      <c r="AL41" s="136" t="s">
        <v>68</v>
      </c>
      <c r="AM41" s="137" t="s">
        <v>69</v>
      </c>
      <c r="AN41" s="138" t="s">
        <v>2</v>
      </c>
      <c r="AO41" s="7"/>
      <c r="AP41" s="2"/>
      <c r="AQ41" s="2"/>
      <c r="AR41" s="2"/>
      <c r="AS41" s="2"/>
      <c r="AT41" s="2"/>
      <c r="AU41" s="2">
        <v>18.0</v>
      </c>
    </row>
    <row r="42" ht="12.75" customHeight="1">
      <c r="A42" s="42"/>
      <c r="B42" s="250"/>
      <c r="P42" s="251"/>
      <c r="Q42" s="51"/>
      <c r="R42" s="2"/>
      <c r="S42" s="2"/>
      <c r="T42" s="2"/>
      <c r="U42" s="2"/>
      <c r="V42" s="2"/>
      <c r="W42" s="2"/>
      <c r="X42" s="2"/>
      <c r="Y42" s="2"/>
      <c r="Z42" s="2"/>
      <c r="AA42" s="2"/>
      <c r="AB42" s="2"/>
      <c r="AC42" s="2"/>
      <c r="AD42" s="2"/>
      <c r="AE42" s="2"/>
      <c r="AF42" s="2"/>
      <c r="AG42" s="2"/>
      <c r="AH42" s="2"/>
      <c r="AI42" s="145">
        <v>45108.0</v>
      </c>
      <c r="AJ42" s="146">
        <v>0.0</v>
      </c>
      <c r="AK42" s="146">
        <v>15.0</v>
      </c>
      <c r="AL42" s="146">
        <v>1.0</v>
      </c>
      <c r="AM42" s="147">
        <f t="shared" ref="AM42:AM52" si="79">AL42-AJ42</f>
        <v>1</v>
      </c>
      <c r="AN42" s="148">
        <f t="shared" ref="AN42:AN52" si="80">AL42-AK42</f>
        <v>-14</v>
      </c>
      <c r="AO42" s="7"/>
      <c r="AP42" s="2"/>
      <c r="AQ42" s="2"/>
      <c r="AR42" s="2"/>
      <c r="AS42" s="2"/>
      <c r="AT42" s="2"/>
      <c r="AU42" s="2">
        <v>20.0</v>
      </c>
    </row>
    <row r="43" ht="12.75" customHeight="1">
      <c r="A43" s="42"/>
      <c r="B43" s="252"/>
      <c r="C43" s="253"/>
      <c r="D43" s="253"/>
      <c r="E43" s="253"/>
      <c r="F43" s="253"/>
      <c r="G43" s="253"/>
      <c r="H43" s="253"/>
      <c r="I43" s="253"/>
      <c r="J43" s="253"/>
      <c r="K43" s="253"/>
      <c r="L43" s="253"/>
      <c r="M43" s="253"/>
      <c r="N43" s="253"/>
      <c r="O43" s="253"/>
      <c r="P43" s="254"/>
      <c r="Q43" s="51"/>
      <c r="R43" s="2"/>
      <c r="S43" s="2"/>
      <c r="T43" s="2"/>
      <c r="U43" s="2"/>
      <c r="V43" s="2"/>
      <c r="W43" s="2"/>
      <c r="X43" s="2"/>
      <c r="Y43" s="2"/>
      <c r="Z43" s="2"/>
      <c r="AA43" s="2"/>
      <c r="AB43" s="2"/>
      <c r="AC43" s="2"/>
      <c r="AD43" s="2"/>
      <c r="AE43" s="2"/>
      <c r="AF43" s="2"/>
      <c r="AG43" s="2"/>
      <c r="AH43" s="2"/>
      <c r="AI43" s="145">
        <v>45139.0</v>
      </c>
      <c r="AJ43" s="146">
        <v>9.0</v>
      </c>
      <c r="AK43" s="146">
        <v>23.0</v>
      </c>
      <c r="AL43" s="146">
        <v>12.0</v>
      </c>
      <c r="AM43" s="147">
        <f t="shared" si="79"/>
        <v>3</v>
      </c>
      <c r="AN43" s="148">
        <f t="shared" si="80"/>
        <v>-11</v>
      </c>
      <c r="AO43" s="7"/>
      <c r="AP43" s="2"/>
      <c r="AQ43" s="2"/>
      <c r="AR43" s="2"/>
      <c r="AS43" s="2"/>
      <c r="AT43" s="2"/>
      <c r="AU43" s="2">
        <v>17.0</v>
      </c>
    </row>
    <row r="44" ht="12.75" customHeight="1">
      <c r="A44" s="2"/>
      <c r="B44" s="255"/>
      <c r="C44" s="255"/>
      <c r="D44" s="255"/>
      <c r="E44" s="255"/>
      <c r="F44" s="255"/>
      <c r="G44" s="255"/>
      <c r="H44" s="255"/>
      <c r="I44" s="255"/>
      <c r="J44" s="255"/>
      <c r="K44" s="255"/>
      <c r="L44" s="255"/>
      <c r="M44" s="255"/>
      <c r="N44" s="255"/>
      <c r="O44" s="255"/>
      <c r="P44" s="255"/>
      <c r="Q44" s="2"/>
      <c r="R44" s="2"/>
      <c r="S44" s="2"/>
      <c r="T44" s="2"/>
      <c r="U44" s="2"/>
      <c r="V44" s="2"/>
      <c r="W44" s="2"/>
      <c r="X44" s="2"/>
      <c r="Y44" s="2"/>
      <c r="Z44" s="2"/>
      <c r="AA44" s="2"/>
      <c r="AB44" s="2"/>
      <c r="AC44" s="2"/>
      <c r="AD44" s="2"/>
      <c r="AE44" s="2"/>
      <c r="AF44" s="2"/>
      <c r="AG44" s="2"/>
      <c r="AH44" s="2"/>
      <c r="AI44" s="145">
        <v>45170.0</v>
      </c>
      <c r="AJ44" s="146">
        <v>15.0</v>
      </c>
      <c r="AK44" s="146">
        <v>15.0</v>
      </c>
      <c r="AL44" s="146">
        <v>20.0</v>
      </c>
      <c r="AM44" s="147">
        <f t="shared" si="79"/>
        <v>5</v>
      </c>
      <c r="AN44" s="148">
        <f t="shared" si="80"/>
        <v>5</v>
      </c>
      <c r="AO44" s="7"/>
      <c r="AP44" s="2"/>
      <c r="AQ44" s="2"/>
      <c r="AR44" s="2"/>
      <c r="AS44" s="2"/>
      <c r="AT44" s="2"/>
      <c r="AU44" s="2">
        <v>21.0</v>
      </c>
    </row>
    <row r="45" ht="12.75" customHeight="1">
      <c r="A45" s="2"/>
      <c r="B45" s="2"/>
      <c r="C45" s="2"/>
      <c r="D45" s="255"/>
      <c r="E45" s="255"/>
      <c r="F45" s="255"/>
      <c r="G45" s="255"/>
      <c r="H45" s="255"/>
      <c r="I45" s="255"/>
      <c r="J45" s="255"/>
      <c r="K45" s="255"/>
      <c r="L45" s="255"/>
      <c r="M45" s="255"/>
      <c r="N45" s="255"/>
      <c r="O45" s="255"/>
      <c r="P45" s="255"/>
      <c r="Q45" s="2"/>
      <c r="R45" s="2"/>
      <c r="S45" s="2"/>
      <c r="T45" s="2"/>
      <c r="U45" s="2"/>
      <c r="V45" s="2"/>
      <c r="W45" s="2"/>
      <c r="X45" s="2"/>
      <c r="Y45" s="2"/>
      <c r="Z45" s="2"/>
      <c r="AA45" s="2"/>
      <c r="AB45" s="2"/>
      <c r="AC45" s="2"/>
      <c r="AD45" s="2"/>
      <c r="AE45" s="2"/>
      <c r="AF45" s="2"/>
      <c r="AG45" s="2"/>
      <c r="AH45" s="2"/>
      <c r="AI45" s="145">
        <v>45200.0</v>
      </c>
      <c r="AJ45" s="146">
        <v>19.0</v>
      </c>
      <c r="AK45" s="146">
        <v>21.0</v>
      </c>
      <c r="AL45" s="146">
        <v>21.0</v>
      </c>
      <c r="AM45" s="147">
        <f t="shared" si="79"/>
        <v>2</v>
      </c>
      <c r="AN45" s="148">
        <f t="shared" si="80"/>
        <v>0</v>
      </c>
      <c r="AO45" s="7"/>
      <c r="AP45" s="2"/>
      <c r="AQ45" s="2"/>
      <c r="AR45" s="2"/>
      <c r="AS45" s="2"/>
      <c r="AT45" s="2"/>
      <c r="AU45" s="2">
        <f>SUM(AU33:AU44)</f>
        <v>208</v>
      </c>
    </row>
    <row r="46" ht="12.75" customHeight="1">
      <c r="A46" s="2"/>
      <c r="B46" s="255"/>
      <c r="C46" s="255"/>
      <c r="D46" s="255"/>
      <c r="E46" s="255"/>
      <c r="F46" s="255"/>
      <c r="G46" s="255"/>
      <c r="H46" s="255"/>
      <c r="I46" s="255"/>
      <c r="J46" s="255"/>
      <c r="K46" s="255"/>
      <c r="L46" s="255"/>
      <c r="M46" s="255"/>
      <c r="N46" s="255"/>
      <c r="O46" s="255"/>
      <c r="P46" s="255"/>
      <c r="Q46" s="2"/>
      <c r="R46" s="2"/>
      <c r="S46" s="2"/>
      <c r="T46" s="2"/>
      <c r="U46" s="2"/>
      <c r="V46" s="2"/>
      <c r="W46" s="2"/>
      <c r="X46" s="2"/>
      <c r="Y46" s="2"/>
      <c r="Z46" s="2"/>
      <c r="AA46" s="2"/>
      <c r="AB46" s="2"/>
      <c r="AC46" s="2"/>
      <c r="AD46" s="2"/>
      <c r="AE46" s="2"/>
      <c r="AF46" s="2"/>
      <c r="AG46" s="2"/>
      <c r="AH46" s="2"/>
      <c r="AI46" s="145">
        <v>45231.0</v>
      </c>
      <c r="AJ46" s="146">
        <v>13.0</v>
      </c>
      <c r="AK46" s="146">
        <v>16.0</v>
      </c>
      <c r="AL46" s="146">
        <v>16.0</v>
      </c>
      <c r="AM46" s="147">
        <f t="shared" si="79"/>
        <v>3</v>
      </c>
      <c r="AN46" s="148">
        <f t="shared" si="80"/>
        <v>0</v>
      </c>
      <c r="AO46" s="7"/>
      <c r="AP46" s="2"/>
      <c r="AQ46" s="2"/>
      <c r="AR46" s="2"/>
      <c r="AS46" s="2"/>
      <c r="AT46" s="2"/>
      <c r="AU46" s="2"/>
    </row>
    <row r="47" ht="12.75" customHeight="1">
      <c r="A47" s="2"/>
      <c r="B47" s="255"/>
      <c r="C47" s="255"/>
      <c r="D47" s="255"/>
      <c r="E47" s="255"/>
      <c r="F47" s="255"/>
      <c r="G47" s="255"/>
      <c r="H47" s="255"/>
      <c r="I47" s="255"/>
      <c r="J47" s="255"/>
      <c r="K47" s="255"/>
      <c r="L47" s="255"/>
      <c r="M47" s="255"/>
      <c r="N47" s="255"/>
      <c r="O47" s="255"/>
      <c r="P47" s="255"/>
      <c r="Q47" s="2"/>
      <c r="R47" s="2"/>
      <c r="S47" s="2"/>
      <c r="T47" s="2"/>
      <c r="U47" s="2"/>
      <c r="V47" s="2"/>
      <c r="W47" s="2"/>
      <c r="X47" s="2"/>
      <c r="Y47" s="2"/>
      <c r="Z47" s="2"/>
      <c r="AA47" s="2"/>
      <c r="AB47" s="2"/>
      <c r="AC47" s="2"/>
      <c r="AD47" s="2"/>
      <c r="AE47" s="2"/>
      <c r="AF47" s="2"/>
      <c r="AG47" s="2"/>
      <c r="AH47" s="2"/>
      <c r="AI47" s="145">
        <v>45261.0</v>
      </c>
      <c r="AJ47" s="146">
        <v>11.0</v>
      </c>
      <c r="AK47" s="146">
        <v>11.0</v>
      </c>
      <c r="AL47" s="146">
        <v>11.0</v>
      </c>
      <c r="AM47" s="147">
        <f t="shared" si="79"/>
        <v>0</v>
      </c>
      <c r="AN47" s="148">
        <f t="shared" si="80"/>
        <v>0</v>
      </c>
      <c r="AO47" s="7"/>
      <c r="AP47" s="2"/>
      <c r="AQ47" s="2"/>
      <c r="AR47" s="2"/>
      <c r="AS47" s="2"/>
      <c r="AT47" s="2"/>
      <c r="AU47" s="2"/>
    </row>
    <row r="48" ht="12.75" customHeight="1">
      <c r="A48" s="2"/>
      <c r="B48" s="255"/>
      <c r="C48" s="255"/>
      <c r="D48" s="255"/>
      <c r="E48" s="255"/>
      <c r="F48" s="255"/>
      <c r="G48" s="255"/>
      <c r="H48" s="255"/>
      <c r="I48" s="255"/>
      <c r="J48" s="255"/>
      <c r="K48" s="255"/>
      <c r="L48" s="255"/>
      <c r="M48" s="255"/>
      <c r="N48" s="255"/>
      <c r="O48" s="255"/>
      <c r="P48" s="255"/>
      <c r="Q48" s="2"/>
      <c r="R48" s="2"/>
      <c r="S48" s="2"/>
      <c r="T48" s="2"/>
      <c r="U48" s="2"/>
      <c r="V48" s="2"/>
      <c r="W48" s="2"/>
      <c r="X48" s="2"/>
      <c r="Y48" s="2"/>
      <c r="Z48" s="2"/>
      <c r="AA48" s="2"/>
      <c r="AB48" s="2"/>
      <c r="AC48" s="2"/>
      <c r="AD48" s="2"/>
      <c r="AE48" s="2"/>
      <c r="AF48" s="2"/>
      <c r="AG48" s="2"/>
      <c r="AH48" s="2"/>
      <c r="AI48" s="145">
        <v>45292.0</v>
      </c>
      <c r="AJ48" s="146">
        <v>20.0</v>
      </c>
      <c r="AK48" s="146">
        <v>21.0</v>
      </c>
      <c r="AL48" s="146">
        <v>21.0</v>
      </c>
      <c r="AM48" s="147">
        <f t="shared" si="79"/>
        <v>1</v>
      </c>
      <c r="AN48" s="148">
        <f t="shared" si="80"/>
        <v>0</v>
      </c>
      <c r="AO48" s="7"/>
      <c r="AP48" s="2"/>
      <c r="AQ48" s="2"/>
      <c r="AR48" s="2"/>
      <c r="AS48" s="2"/>
      <c r="AT48" s="2"/>
      <c r="AU48" s="2"/>
    </row>
    <row r="49" ht="12.75" customHeight="1">
      <c r="A49" s="2"/>
      <c r="B49" s="255"/>
      <c r="C49" s="255"/>
      <c r="D49" s="255"/>
      <c r="E49" s="255"/>
      <c r="F49" s="255"/>
      <c r="G49" s="255"/>
      <c r="H49" s="255"/>
      <c r="I49" s="255"/>
      <c r="J49" s="255"/>
      <c r="K49" s="255"/>
      <c r="L49" s="255"/>
      <c r="M49" s="255"/>
      <c r="N49" s="255"/>
      <c r="O49" s="255"/>
      <c r="P49" s="255"/>
      <c r="Q49" s="2"/>
      <c r="R49" s="2"/>
      <c r="S49" s="2"/>
      <c r="T49" s="2"/>
      <c r="U49" s="2"/>
      <c r="V49" s="2"/>
      <c r="W49" s="2"/>
      <c r="X49" s="2"/>
      <c r="Y49" s="2"/>
      <c r="Z49" s="2"/>
      <c r="AA49" s="2"/>
      <c r="AB49" s="2"/>
      <c r="AC49" s="2"/>
      <c r="AD49" s="2"/>
      <c r="AE49" s="2"/>
      <c r="AF49" s="2"/>
      <c r="AG49" s="2"/>
      <c r="AH49" s="2"/>
      <c r="AI49" s="145">
        <v>45323.0</v>
      </c>
      <c r="AJ49" s="146">
        <v>15.0</v>
      </c>
      <c r="AK49" s="146">
        <v>15.0</v>
      </c>
      <c r="AL49" s="146">
        <v>20.0</v>
      </c>
      <c r="AM49" s="147">
        <f t="shared" si="79"/>
        <v>5</v>
      </c>
      <c r="AN49" s="148">
        <f t="shared" si="80"/>
        <v>5</v>
      </c>
      <c r="AO49" s="7"/>
      <c r="AP49" s="2"/>
      <c r="AQ49" s="2"/>
      <c r="AR49" s="2"/>
      <c r="AS49" s="2"/>
      <c r="AT49" s="2"/>
      <c r="AU49" s="2"/>
    </row>
    <row r="50" ht="12.75" customHeight="1">
      <c r="A50" s="2"/>
      <c r="B50" s="255"/>
      <c r="C50" s="255"/>
      <c r="D50" s="255"/>
      <c r="E50" s="255"/>
      <c r="F50" s="255"/>
      <c r="G50" s="255"/>
      <c r="H50" s="255"/>
      <c r="I50" s="255"/>
      <c r="J50" s="255"/>
      <c r="K50" s="255"/>
      <c r="L50" s="255"/>
      <c r="M50" s="255"/>
      <c r="N50" s="255"/>
      <c r="O50" s="255"/>
      <c r="P50" s="255"/>
      <c r="Q50" s="2"/>
      <c r="R50" s="2"/>
      <c r="S50" s="2"/>
      <c r="T50" s="2"/>
      <c r="U50" s="2"/>
      <c r="V50" s="2"/>
      <c r="W50" s="2"/>
      <c r="X50" s="2"/>
      <c r="Y50" s="2"/>
      <c r="Z50" s="2"/>
      <c r="AA50" s="2"/>
      <c r="AB50" s="2"/>
      <c r="AC50" s="2"/>
      <c r="AD50" s="2"/>
      <c r="AE50" s="2"/>
      <c r="AF50" s="2"/>
      <c r="AG50" s="2"/>
      <c r="AH50" s="2"/>
      <c r="AI50" s="145">
        <v>45352.0</v>
      </c>
      <c r="AJ50" s="146">
        <v>11.0</v>
      </c>
      <c r="AK50" s="146">
        <v>16.0</v>
      </c>
      <c r="AL50" s="146">
        <v>16.0</v>
      </c>
      <c r="AM50" s="147">
        <f t="shared" si="79"/>
        <v>5</v>
      </c>
      <c r="AN50" s="148">
        <f t="shared" si="80"/>
        <v>0</v>
      </c>
      <c r="AO50" s="7"/>
      <c r="AP50" s="2"/>
      <c r="AQ50" s="2"/>
      <c r="AR50" s="2"/>
      <c r="AS50" s="2"/>
      <c r="AT50" s="2"/>
      <c r="AU50" s="2"/>
    </row>
    <row r="51"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145">
        <v>45383.0</v>
      </c>
      <c r="AJ51" s="146">
        <v>21.0</v>
      </c>
      <c r="AK51" s="146">
        <v>21.0</v>
      </c>
      <c r="AL51" s="146">
        <v>21.0</v>
      </c>
      <c r="AM51" s="147">
        <f t="shared" si="79"/>
        <v>0</v>
      </c>
      <c r="AN51" s="148">
        <f t="shared" si="80"/>
        <v>0</v>
      </c>
      <c r="AO51" s="7"/>
      <c r="AP51" s="2"/>
      <c r="AQ51" s="2"/>
      <c r="AR51" s="2"/>
      <c r="AS51" s="2"/>
      <c r="AT51" s="2"/>
      <c r="AU51" s="2"/>
    </row>
    <row r="52"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170">
        <v>45413.0</v>
      </c>
      <c r="AJ52" s="171">
        <v>17.0</v>
      </c>
      <c r="AK52" s="171">
        <v>14.0</v>
      </c>
      <c r="AL52" s="171">
        <v>18.0</v>
      </c>
      <c r="AM52" s="172">
        <f t="shared" si="79"/>
        <v>1</v>
      </c>
      <c r="AN52" s="173">
        <f t="shared" si="80"/>
        <v>4</v>
      </c>
      <c r="AO52" s="7"/>
      <c r="AP52" s="2"/>
      <c r="AQ52" s="2"/>
      <c r="AR52" s="2"/>
      <c r="AS52" s="2"/>
      <c r="AT52" s="2"/>
      <c r="AU52" s="2"/>
    </row>
    <row r="53"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127" t="s">
        <v>86</v>
      </c>
      <c r="AJ53" s="25"/>
      <c r="AK53" s="25"/>
      <c r="AL53" s="25"/>
      <c r="AM53" s="25"/>
      <c r="AN53" s="26"/>
      <c r="AO53" s="7"/>
      <c r="AP53" s="2"/>
      <c r="AQ53" s="2"/>
      <c r="AR53" s="2"/>
      <c r="AS53" s="2"/>
      <c r="AT53" s="2"/>
      <c r="AU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176">
        <v>45444.0</v>
      </c>
      <c r="AJ54" s="150">
        <v>19.0</v>
      </c>
      <c r="AK54" s="150">
        <v>19.0</v>
      </c>
      <c r="AL54" s="150">
        <v>19.0</v>
      </c>
      <c r="AM54" s="177">
        <f t="shared" ref="AM54:AM55" si="82">AL54-AJ54</f>
        <v>0</v>
      </c>
      <c r="AN54" s="178">
        <f t="shared" ref="AN54:AN55" si="83">AL54-AK54</f>
        <v>0</v>
      </c>
      <c r="AO54" s="7"/>
      <c r="AP54" s="2"/>
      <c r="AQ54" s="2"/>
      <c r="AR54" s="2"/>
      <c r="AS54" s="2"/>
      <c r="AT54" s="2"/>
      <c r="AU54" s="2"/>
    </row>
    <row r="55"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179"/>
      <c r="AJ55" s="180">
        <f t="shared" ref="AJ55:AL55" si="81">SUM(AJ42:AJ54)</f>
        <v>170</v>
      </c>
      <c r="AK55" s="180">
        <f t="shared" si="81"/>
        <v>207</v>
      </c>
      <c r="AL55" s="180">
        <f t="shared" si="81"/>
        <v>196</v>
      </c>
      <c r="AM55" s="181">
        <f t="shared" si="82"/>
        <v>26</v>
      </c>
      <c r="AN55" s="182">
        <f t="shared" si="83"/>
        <v>-11</v>
      </c>
      <c r="AO55" s="7"/>
      <c r="AP55" s="2"/>
      <c r="AQ55" s="2"/>
      <c r="AR55" s="2"/>
      <c r="AS55" s="2"/>
      <c r="AT55" s="2"/>
      <c r="AU55" s="2"/>
    </row>
    <row r="5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7"/>
      <c r="AO56" s="7"/>
      <c r="AP56" s="2"/>
      <c r="AQ56" s="2"/>
      <c r="AR56" s="2"/>
      <c r="AS56" s="2"/>
      <c r="AT56" s="2"/>
      <c r="AU56" s="2"/>
    </row>
    <row r="57"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7"/>
      <c r="AO57" s="7"/>
      <c r="AP57" s="2"/>
      <c r="AQ57" s="2"/>
      <c r="AR57" s="2"/>
      <c r="AS57" s="2"/>
      <c r="AT57" s="2"/>
      <c r="AU57" s="2"/>
    </row>
    <row r="58"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7"/>
      <c r="AO58" s="7"/>
      <c r="AP58" s="2"/>
      <c r="AQ58" s="2"/>
      <c r="AR58" s="2"/>
      <c r="AS58" s="2"/>
      <c r="AT58" s="2"/>
      <c r="AU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7"/>
      <c r="AO59" s="7"/>
      <c r="AP59" s="2"/>
      <c r="AQ59" s="2"/>
      <c r="AR59" s="2"/>
      <c r="AS59" s="2"/>
      <c r="AT59" s="2"/>
      <c r="AU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7"/>
      <c r="AO60" s="7"/>
      <c r="AP60" s="2"/>
      <c r="AQ60" s="2"/>
      <c r="AR60" s="2"/>
      <c r="AS60" s="2"/>
      <c r="AT60" s="2"/>
      <c r="AU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7"/>
      <c r="AO61" s="7"/>
      <c r="AP61" s="2"/>
      <c r="AQ61" s="2"/>
      <c r="AR61" s="2"/>
      <c r="AS61" s="2"/>
      <c r="AT61" s="2"/>
      <c r="AU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7"/>
      <c r="AO62" s="7"/>
      <c r="AP62" s="2"/>
      <c r="AQ62" s="2"/>
      <c r="AR62" s="2"/>
      <c r="AS62" s="2"/>
      <c r="AT62" s="2"/>
      <c r="AU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7"/>
      <c r="AO63" s="7"/>
      <c r="AP63" s="2"/>
      <c r="AQ63" s="2"/>
      <c r="AR63" s="2"/>
      <c r="AS63" s="2"/>
      <c r="AT63" s="2"/>
      <c r="AU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7"/>
      <c r="AO64" s="7"/>
      <c r="AP64" s="2"/>
      <c r="AQ64" s="2"/>
      <c r="AR64" s="2"/>
      <c r="AS64" s="2"/>
      <c r="AT64" s="2"/>
      <c r="AU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7"/>
      <c r="AO65" s="7"/>
      <c r="AP65" s="2"/>
      <c r="AQ65" s="2"/>
      <c r="AR65" s="2"/>
      <c r="AS65" s="2"/>
      <c r="AT65" s="2"/>
      <c r="AU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7"/>
      <c r="AO66" s="7"/>
      <c r="AP66" s="2"/>
      <c r="AQ66" s="2"/>
      <c r="AR66" s="2"/>
      <c r="AS66" s="2"/>
      <c r="AT66" s="2"/>
      <c r="AU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7"/>
      <c r="AO67" s="7"/>
      <c r="AP67" s="2"/>
      <c r="AQ67" s="2"/>
      <c r="AR67" s="2"/>
      <c r="AS67" s="2"/>
      <c r="AT67" s="2"/>
      <c r="AU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7"/>
      <c r="AO68" s="7"/>
      <c r="AP68" s="2"/>
      <c r="AQ68" s="2"/>
      <c r="AR68" s="2"/>
      <c r="AS68" s="2"/>
      <c r="AT68" s="2"/>
      <c r="AU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7"/>
      <c r="AO69" s="7"/>
      <c r="AP69" s="2"/>
      <c r="AQ69" s="2"/>
      <c r="AR69" s="2"/>
      <c r="AS69" s="2"/>
      <c r="AT69" s="2"/>
      <c r="AU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7"/>
      <c r="AO70" s="7"/>
      <c r="AP70" s="2"/>
      <c r="AQ70" s="2"/>
      <c r="AR70" s="2"/>
      <c r="AS70" s="2"/>
      <c r="AT70" s="2"/>
      <c r="AU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7"/>
      <c r="AO71" s="7"/>
      <c r="AP71" s="2"/>
      <c r="AQ71" s="2"/>
      <c r="AR71" s="2"/>
      <c r="AS71" s="2"/>
      <c r="AT71" s="2"/>
      <c r="AU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7"/>
      <c r="AO72" s="7"/>
      <c r="AP72" s="2"/>
      <c r="AQ72" s="2"/>
      <c r="AR72" s="2"/>
      <c r="AS72" s="2"/>
      <c r="AT72" s="2"/>
      <c r="AU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7"/>
      <c r="AO73" s="7"/>
      <c r="AP73" s="2"/>
      <c r="AQ73" s="2"/>
      <c r="AR73" s="2"/>
      <c r="AS73" s="2"/>
      <c r="AT73" s="2"/>
      <c r="AU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7"/>
      <c r="AO74" s="7"/>
      <c r="AP74" s="2"/>
      <c r="AQ74" s="2"/>
      <c r="AR74" s="2"/>
      <c r="AS74" s="2"/>
      <c r="AT74" s="2"/>
      <c r="AU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7"/>
      <c r="AO75" s="7"/>
      <c r="AP75" s="2"/>
      <c r="AQ75" s="2"/>
      <c r="AR75" s="2"/>
      <c r="AS75" s="2"/>
      <c r="AT75" s="2"/>
      <c r="AU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7"/>
      <c r="AO76" s="7"/>
      <c r="AP76" s="2"/>
      <c r="AQ76" s="2"/>
      <c r="AR76" s="2"/>
      <c r="AS76" s="2"/>
      <c r="AT76" s="2"/>
      <c r="AU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7"/>
      <c r="AO77" s="7"/>
      <c r="AP77" s="2"/>
      <c r="AQ77" s="2"/>
      <c r="AR77" s="2"/>
      <c r="AS77" s="2"/>
      <c r="AT77" s="2"/>
      <c r="AU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7"/>
      <c r="AO78" s="7"/>
      <c r="AP78" s="2"/>
      <c r="AQ78" s="2"/>
      <c r="AR78" s="2"/>
      <c r="AS78" s="2"/>
      <c r="AT78" s="2"/>
      <c r="AU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7"/>
      <c r="AO79" s="7"/>
      <c r="AP79" s="2"/>
      <c r="AQ79" s="2"/>
      <c r="AR79" s="2"/>
      <c r="AS79" s="2"/>
      <c r="AT79" s="2"/>
      <c r="AU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7"/>
      <c r="AO80" s="7"/>
      <c r="AP80" s="2"/>
      <c r="AQ80" s="2"/>
      <c r="AR80" s="2"/>
      <c r="AS80" s="2"/>
      <c r="AT80" s="2"/>
      <c r="AU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7"/>
      <c r="AO81" s="7"/>
      <c r="AP81" s="2"/>
      <c r="AQ81" s="2"/>
      <c r="AR81" s="2"/>
      <c r="AS81" s="2"/>
      <c r="AT81" s="2"/>
      <c r="AU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7"/>
      <c r="AO82" s="7"/>
      <c r="AP82" s="2"/>
      <c r="AQ82" s="2"/>
      <c r="AR82" s="2"/>
      <c r="AS82" s="2"/>
      <c r="AT82" s="2"/>
      <c r="AU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7"/>
      <c r="AO83" s="7"/>
      <c r="AP83" s="2"/>
      <c r="AQ83" s="2"/>
      <c r="AR83" s="2"/>
      <c r="AS83" s="2"/>
      <c r="AT83" s="2"/>
      <c r="AU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7"/>
      <c r="AO84" s="7"/>
      <c r="AP84" s="2"/>
      <c r="AQ84" s="2"/>
      <c r="AR84" s="2"/>
      <c r="AS84" s="2"/>
      <c r="AT84" s="2"/>
      <c r="AU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7"/>
      <c r="AO85" s="7"/>
      <c r="AP85" s="2"/>
      <c r="AQ85" s="2"/>
      <c r="AR85" s="2"/>
      <c r="AS85" s="2"/>
      <c r="AT85" s="2"/>
      <c r="AU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7"/>
      <c r="AO86" s="7"/>
      <c r="AP86" s="2"/>
      <c r="AQ86" s="2"/>
      <c r="AR86" s="2"/>
      <c r="AS86" s="2"/>
      <c r="AT86" s="2"/>
      <c r="AU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7"/>
      <c r="AO87" s="7"/>
      <c r="AP87" s="2"/>
      <c r="AQ87" s="2"/>
      <c r="AR87" s="2"/>
      <c r="AS87" s="2"/>
      <c r="AT87" s="2"/>
      <c r="AU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7"/>
      <c r="AO88" s="7"/>
      <c r="AP88" s="2"/>
      <c r="AQ88" s="2"/>
      <c r="AR88" s="2"/>
      <c r="AS88" s="2"/>
      <c r="AT88" s="2"/>
      <c r="AU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7"/>
      <c r="AO89" s="7"/>
      <c r="AP89" s="2"/>
      <c r="AQ89" s="2"/>
      <c r="AR89" s="2"/>
      <c r="AS89" s="2"/>
      <c r="AT89" s="2"/>
      <c r="AU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7"/>
      <c r="AO90" s="7"/>
      <c r="AP90" s="2"/>
      <c r="AQ90" s="2"/>
      <c r="AR90" s="2"/>
      <c r="AS90" s="2"/>
      <c r="AT90" s="2"/>
      <c r="AU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7"/>
      <c r="AO91" s="7"/>
      <c r="AP91" s="2"/>
      <c r="AQ91" s="2"/>
      <c r="AR91" s="2"/>
      <c r="AS91" s="2"/>
      <c r="AT91" s="2"/>
      <c r="AU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7"/>
      <c r="AO92" s="7"/>
      <c r="AP92" s="2"/>
      <c r="AQ92" s="2"/>
      <c r="AR92" s="2"/>
      <c r="AS92" s="2"/>
      <c r="AT92" s="2"/>
      <c r="AU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7"/>
      <c r="AO93" s="7"/>
      <c r="AP93" s="2"/>
      <c r="AQ93" s="2"/>
      <c r="AR93" s="2"/>
      <c r="AS93" s="2"/>
      <c r="AT93" s="2"/>
      <c r="AU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7"/>
      <c r="AO94" s="7"/>
      <c r="AP94" s="2"/>
      <c r="AQ94" s="2"/>
      <c r="AR94" s="2"/>
      <c r="AS94" s="2"/>
      <c r="AT94" s="2"/>
      <c r="AU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7"/>
      <c r="AO95" s="7"/>
      <c r="AP95" s="2"/>
      <c r="AQ95" s="2"/>
      <c r="AR95" s="2"/>
      <c r="AS95" s="2"/>
      <c r="AT95" s="2"/>
      <c r="AU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7"/>
      <c r="AO96" s="7"/>
      <c r="AP96" s="2"/>
      <c r="AQ96" s="2"/>
      <c r="AR96" s="2"/>
      <c r="AS96" s="2"/>
      <c r="AT96" s="2"/>
      <c r="AU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7"/>
      <c r="AO97" s="7"/>
      <c r="AP97" s="2"/>
      <c r="AQ97" s="2"/>
      <c r="AR97" s="2"/>
      <c r="AS97" s="2"/>
      <c r="AT97" s="2"/>
      <c r="AU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7"/>
      <c r="AO98" s="7"/>
      <c r="AP98" s="2"/>
      <c r="AQ98" s="2"/>
      <c r="AR98" s="2"/>
      <c r="AS98" s="2"/>
      <c r="AT98" s="2"/>
      <c r="AU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7"/>
      <c r="AO99" s="7"/>
      <c r="AP99" s="2"/>
      <c r="AQ99" s="2"/>
      <c r="AR99" s="2"/>
      <c r="AS99" s="2"/>
      <c r="AT99" s="2"/>
      <c r="AU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7"/>
      <c r="AO100" s="7"/>
      <c r="AP100" s="2"/>
      <c r="AQ100" s="2"/>
      <c r="AR100" s="2"/>
      <c r="AS100" s="2"/>
      <c r="AT100" s="2"/>
      <c r="AU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7"/>
      <c r="AO101" s="7"/>
      <c r="AP101" s="2"/>
      <c r="AQ101" s="2"/>
      <c r="AR101" s="2"/>
      <c r="AS101" s="2"/>
      <c r="AT101" s="2"/>
      <c r="AU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7"/>
      <c r="AO102" s="7"/>
      <c r="AP102" s="2"/>
      <c r="AQ102" s="2"/>
      <c r="AR102" s="2"/>
      <c r="AS102" s="2"/>
      <c r="AT102" s="2"/>
      <c r="AU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7"/>
      <c r="AO103" s="7"/>
      <c r="AP103" s="2"/>
      <c r="AQ103" s="2"/>
      <c r="AR103" s="2"/>
      <c r="AS103" s="2"/>
      <c r="AT103" s="2"/>
      <c r="AU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7"/>
      <c r="AO104" s="7"/>
      <c r="AP104" s="2"/>
      <c r="AQ104" s="2"/>
      <c r="AR104" s="2"/>
      <c r="AS104" s="2"/>
      <c r="AT104" s="2"/>
      <c r="AU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7"/>
      <c r="AO105" s="7"/>
      <c r="AP105" s="2"/>
      <c r="AQ105" s="2"/>
      <c r="AR105" s="2"/>
      <c r="AS105" s="2"/>
      <c r="AT105" s="2"/>
      <c r="AU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7"/>
      <c r="AO106" s="7"/>
      <c r="AP106" s="2"/>
      <c r="AQ106" s="2"/>
      <c r="AR106" s="2"/>
      <c r="AS106" s="2"/>
      <c r="AT106" s="2"/>
      <c r="AU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7"/>
      <c r="AO107" s="7"/>
      <c r="AP107" s="2"/>
      <c r="AQ107" s="2"/>
      <c r="AR107" s="2"/>
      <c r="AS107" s="2"/>
      <c r="AT107" s="2"/>
      <c r="AU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7"/>
      <c r="AO108" s="7"/>
      <c r="AP108" s="2"/>
      <c r="AQ108" s="2"/>
      <c r="AR108" s="2"/>
      <c r="AS108" s="2"/>
      <c r="AT108" s="2"/>
      <c r="AU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7"/>
      <c r="AO109" s="7"/>
      <c r="AP109" s="2"/>
      <c r="AQ109" s="2"/>
      <c r="AR109" s="2"/>
      <c r="AS109" s="2"/>
      <c r="AT109" s="2"/>
      <c r="AU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7"/>
      <c r="AO110" s="7"/>
      <c r="AP110" s="2"/>
      <c r="AQ110" s="2"/>
      <c r="AR110" s="2"/>
      <c r="AS110" s="2"/>
      <c r="AT110" s="2"/>
      <c r="AU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7"/>
      <c r="AO111" s="7"/>
      <c r="AP111" s="2"/>
      <c r="AQ111" s="2"/>
      <c r="AR111" s="2"/>
      <c r="AS111" s="2"/>
      <c r="AT111" s="2"/>
      <c r="AU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7"/>
      <c r="AO112" s="7"/>
      <c r="AP112" s="2"/>
      <c r="AQ112" s="2"/>
      <c r="AR112" s="2"/>
      <c r="AS112" s="2"/>
      <c r="AT112" s="2"/>
      <c r="AU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7"/>
      <c r="AO113" s="7"/>
      <c r="AP113" s="2"/>
      <c r="AQ113" s="2"/>
      <c r="AR113" s="2"/>
      <c r="AS113" s="2"/>
      <c r="AT113" s="2"/>
      <c r="AU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7"/>
      <c r="AO114" s="7"/>
      <c r="AP114" s="2"/>
      <c r="AQ114" s="2"/>
      <c r="AR114" s="2"/>
      <c r="AS114" s="2"/>
      <c r="AT114" s="2"/>
      <c r="AU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7"/>
      <c r="AO115" s="7"/>
      <c r="AP115" s="2"/>
      <c r="AQ115" s="2"/>
      <c r="AR115" s="2"/>
      <c r="AS115" s="2"/>
      <c r="AT115" s="2"/>
      <c r="AU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7"/>
      <c r="AO116" s="7"/>
      <c r="AP116" s="2"/>
      <c r="AQ116" s="2"/>
      <c r="AR116" s="2"/>
      <c r="AS116" s="2"/>
      <c r="AT116" s="2"/>
      <c r="AU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7"/>
      <c r="AO117" s="7"/>
      <c r="AP117" s="2"/>
      <c r="AQ117" s="2"/>
      <c r="AR117" s="2"/>
      <c r="AS117" s="2"/>
      <c r="AT117" s="2"/>
      <c r="AU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7"/>
      <c r="AO118" s="7"/>
      <c r="AP118" s="2"/>
      <c r="AQ118" s="2"/>
      <c r="AR118" s="2"/>
      <c r="AS118" s="2"/>
      <c r="AT118" s="2"/>
      <c r="AU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7"/>
      <c r="AO119" s="7"/>
      <c r="AP119" s="2"/>
      <c r="AQ119" s="2"/>
      <c r="AR119" s="2"/>
      <c r="AS119" s="2"/>
      <c r="AT119" s="2"/>
      <c r="AU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7"/>
      <c r="AO120" s="7"/>
      <c r="AP120" s="2"/>
      <c r="AQ120" s="2"/>
      <c r="AR120" s="2"/>
      <c r="AS120" s="2"/>
      <c r="AT120" s="2"/>
      <c r="AU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7"/>
      <c r="AO121" s="7"/>
      <c r="AP121" s="2"/>
      <c r="AQ121" s="2"/>
      <c r="AR121" s="2"/>
      <c r="AS121" s="2"/>
      <c r="AT121" s="2"/>
      <c r="AU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7"/>
      <c r="AO122" s="7"/>
      <c r="AP122" s="2"/>
      <c r="AQ122" s="2"/>
      <c r="AR122" s="2"/>
      <c r="AS122" s="2"/>
      <c r="AT122" s="2"/>
      <c r="AU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7"/>
      <c r="AO123" s="7"/>
      <c r="AP123" s="2"/>
      <c r="AQ123" s="2"/>
      <c r="AR123" s="2"/>
      <c r="AS123" s="2"/>
      <c r="AT123" s="2"/>
      <c r="AU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7"/>
      <c r="AO124" s="7"/>
      <c r="AP124" s="2"/>
      <c r="AQ124" s="2"/>
      <c r="AR124" s="2"/>
      <c r="AS124" s="2"/>
      <c r="AT124" s="2"/>
      <c r="AU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7"/>
      <c r="AO125" s="7"/>
      <c r="AP125" s="2"/>
      <c r="AQ125" s="2"/>
      <c r="AR125" s="2"/>
      <c r="AS125" s="2"/>
      <c r="AT125" s="2"/>
      <c r="AU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7"/>
      <c r="AO126" s="7"/>
      <c r="AP126" s="2"/>
      <c r="AQ126" s="2"/>
      <c r="AR126" s="2"/>
      <c r="AS126" s="2"/>
      <c r="AT126" s="2"/>
      <c r="AU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7"/>
      <c r="AO127" s="7"/>
      <c r="AP127" s="2"/>
      <c r="AQ127" s="2"/>
      <c r="AR127" s="2"/>
      <c r="AS127" s="2"/>
      <c r="AT127" s="2"/>
      <c r="AU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7"/>
      <c r="AO128" s="7"/>
      <c r="AP128" s="2"/>
      <c r="AQ128" s="2"/>
      <c r="AR128" s="2"/>
      <c r="AS128" s="2"/>
      <c r="AT128" s="2"/>
      <c r="AU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7"/>
      <c r="AO129" s="7"/>
      <c r="AP129" s="2"/>
      <c r="AQ129" s="2"/>
      <c r="AR129" s="2"/>
      <c r="AS129" s="2"/>
      <c r="AT129" s="2"/>
      <c r="AU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7"/>
      <c r="AO130" s="7"/>
      <c r="AP130" s="2"/>
      <c r="AQ130" s="2"/>
      <c r="AR130" s="2"/>
      <c r="AS130" s="2"/>
      <c r="AT130" s="2"/>
      <c r="AU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7"/>
      <c r="AO131" s="7"/>
      <c r="AP131" s="2"/>
      <c r="AQ131" s="2"/>
      <c r="AR131" s="2"/>
      <c r="AS131" s="2"/>
      <c r="AT131" s="2"/>
      <c r="AU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7"/>
      <c r="AO132" s="7"/>
      <c r="AP132" s="2"/>
      <c r="AQ132" s="2"/>
      <c r="AR132" s="2"/>
      <c r="AS132" s="2"/>
      <c r="AT132" s="2"/>
      <c r="AU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7"/>
      <c r="AO133" s="7"/>
      <c r="AP133" s="2"/>
      <c r="AQ133" s="2"/>
      <c r="AR133" s="2"/>
      <c r="AS133" s="2"/>
      <c r="AT133" s="2"/>
      <c r="AU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7"/>
      <c r="AO134" s="7"/>
      <c r="AP134" s="2"/>
      <c r="AQ134" s="2"/>
      <c r="AR134" s="2"/>
      <c r="AS134" s="2"/>
      <c r="AT134" s="2"/>
      <c r="AU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7"/>
      <c r="AO135" s="7"/>
      <c r="AP135" s="2"/>
      <c r="AQ135" s="2"/>
      <c r="AR135" s="2"/>
      <c r="AS135" s="2"/>
      <c r="AT135" s="2"/>
      <c r="AU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7"/>
      <c r="AO136" s="7"/>
      <c r="AP136" s="2"/>
      <c r="AQ136" s="2"/>
      <c r="AR136" s="2"/>
      <c r="AS136" s="2"/>
      <c r="AT136" s="2"/>
      <c r="AU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7"/>
      <c r="AO137" s="7"/>
      <c r="AP137" s="2"/>
      <c r="AQ137" s="2"/>
      <c r="AR137" s="2"/>
      <c r="AS137" s="2"/>
      <c r="AT137" s="2"/>
      <c r="AU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7"/>
      <c r="AO138" s="7"/>
      <c r="AP138" s="2"/>
      <c r="AQ138" s="2"/>
      <c r="AR138" s="2"/>
      <c r="AS138" s="2"/>
      <c r="AT138" s="2"/>
      <c r="AU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7"/>
      <c r="AO139" s="7"/>
      <c r="AP139" s="2"/>
      <c r="AQ139" s="2"/>
      <c r="AR139" s="2"/>
      <c r="AS139" s="2"/>
      <c r="AT139" s="2"/>
      <c r="AU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7"/>
      <c r="AO140" s="7"/>
      <c r="AP140" s="2"/>
      <c r="AQ140" s="2"/>
      <c r="AR140" s="2"/>
      <c r="AS140" s="2"/>
      <c r="AT140" s="2"/>
      <c r="AU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7"/>
      <c r="AO141" s="7"/>
      <c r="AP141" s="2"/>
      <c r="AQ141" s="2"/>
      <c r="AR141" s="2"/>
      <c r="AS141" s="2"/>
      <c r="AT141" s="2"/>
      <c r="AU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7"/>
      <c r="AO142" s="7"/>
      <c r="AP142" s="2"/>
      <c r="AQ142" s="2"/>
      <c r="AR142" s="2"/>
      <c r="AS142" s="2"/>
      <c r="AT142" s="2"/>
      <c r="AU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7"/>
      <c r="AO143" s="7"/>
      <c r="AP143" s="2"/>
      <c r="AQ143" s="2"/>
      <c r="AR143" s="2"/>
      <c r="AS143" s="2"/>
      <c r="AT143" s="2"/>
      <c r="AU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7"/>
      <c r="AO144" s="7"/>
      <c r="AP144" s="2"/>
      <c r="AQ144" s="2"/>
      <c r="AR144" s="2"/>
      <c r="AS144" s="2"/>
      <c r="AT144" s="2"/>
      <c r="AU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7"/>
      <c r="AO145" s="7"/>
      <c r="AP145" s="2"/>
      <c r="AQ145" s="2"/>
      <c r="AR145" s="2"/>
      <c r="AS145" s="2"/>
      <c r="AT145" s="2"/>
      <c r="AU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7"/>
      <c r="AO146" s="7"/>
      <c r="AP146" s="2"/>
      <c r="AQ146" s="2"/>
      <c r="AR146" s="2"/>
      <c r="AS146" s="2"/>
      <c r="AT146" s="2"/>
      <c r="AU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7"/>
      <c r="AO147" s="7"/>
      <c r="AP147" s="2"/>
      <c r="AQ147" s="2"/>
      <c r="AR147" s="2"/>
      <c r="AS147" s="2"/>
      <c r="AT147" s="2"/>
      <c r="AU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7"/>
      <c r="AO148" s="7"/>
      <c r="AP148" s="2"/>
      <c r="AQ148" s="2"/>
      <c r="AR148" s="2"/>
      <c r="AS148" s="2"/>
      <c r="AT148" s="2"/>
      <c r="AU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7"/>
      <c r="AO149" s="7"/>
      <c r="AP149" s="2"/>
      <c r="AQ149" s="2"/>
      <c r="AR149" s="2"/>
      <c r="AS149" s="2"/>
      <c r="AT149" s="2"/>
      <c r="AU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7"/>
      <c r="AO150" s="7"/>
      <c r="AP150" s="2"/>
      <c r="AQ150" s="2"/>
      <c r="AR150" s="2"/>
      <c r="AS150" s="2"/>
      <c r="AT150" s="2"/>
      <c r="AU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7"/>
      <c r="AO151" s="7"/>
      <c r="AP151" s="2"/>
      <c r="AQ151" s="2"/>
      <c r="AR151" s="2"/>
      <c r="AS151" s="2"/>
      <c r="AT151" s="2"/>
      <c r="AU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7"/>
      <c r="AO152" s="7"/>
      <c r="AP152" s="2"/>
      <c r="AQ152" s="2"/>
      <c r="AR152" s="2"/>
      <c r="AS152" s="2"/>
      <c r="AT152" s="2"/>
      <c r="AU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7"/>
      <c r="AO153" s="7"/>
      <c r="AP153" s="2"/>
      <c r="AQ153" s="2"/>
      <c r="AR153" s="2"/>
      <c r="AS153" s="2"/>
      <c r="AT153" s="2"/>
      <c r="AU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7"/>
      <c r="AO154" s="7"/>
      <c r="AP154" s="2"/>
      <c r="AQ154" s="2"/>
      <c r="AR154" s="2"/>
      <c r="AS154" s="2"/>
      <c r="AT154" s="2"/>
      <c r="AU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7"/>
      <c r="AO155" s="7"/>
      <c r="AP155" s="2"/>
      <c r="AQ155" s="2"/>
      <c r="AR155" s="2"/>
      <c r="AS155" s="2"/>
      <c r="AT155" s="2"/>
      <c r="AU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7"/>
      <c r="AO156" s="7"/>
      <c r="AP156" s="2"/>
      <c r="AQ156" s="2"/>
      <c r="AR156" s="2"/>
      <c r="AS156" s="2"/>
      <c r="AT156" s="2"/>
      <c r="AU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7"/>
      <c r="AO157" s="7"/>
      <c r="AP157" s="2"/>
      <c r="AQ157" s="2"/>
      <c r="AR157" s="2"/>
      <c r="AS157" s="2"/>
      <c r="AT157" s="2"/>
      <c r="AU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7"/>
      <c r="AO158" s="7"/>
      <c r="AP158" s="2"/>
      <c r="AQ158" s="2"/>
      <c r="AR158" s="2"/>
      <c r="AS158" s="2"/>
      <c r="AT158" s="2"/>
      <c r="AU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7"/>
      <c r="AO159" s="7"/>
      <c r="AP159" s="2"/>
      <c r="AQ159" s="2"/>
      <c r="AR159" s="2"/>
      <c r="AS159" s="2"/>
      <c r="AT159" s="2"/>
      <c r="AU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7"/>
      <c r="AO160" s="7"/>
      <c r="AP160" s="2"/>
      <c r="AQ160" s="2"/>
      <c r="AR160" s="2"/>
      <c r="AS160" s="2"/>
      <c r="AT160" s="2"/>
      <c r="AU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7"/>
      <c r="AO161" s="7"/>
      <c r="AP161" s="2"/>
      <c r="AQ161" s="2"/>
      <c r="AR161" s="2"/>
      <c r="AS161" s="2"/>
      <c r="AT161" s="2"/>
      <c r="AU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7"/>
      <c r="AO162" s="7"/>
      <c r="AP162" s="2"/>
      <c r="AQ162" s="2"/>
      <c r="AR162" s="2"/>
      <c r="AS162" s="2"/>
      <c r="AT162" s="2"/>
      <c r="AU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7"/>
      <c r="AO163" s="7"/>
      <c r="AP163" s="2"/>
      <c r="AQ163" s="2"/>
      <c r="AR163" s="2"/>
      <c r="AS163" s="2"/>
      <c r="AT163" s="2"/>
      <c r="AU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7"/>
      <c r="AO164" s="7"/>
      <c r="AP164" s="2"/>
      <c r="AQ164" s="2"/>
      <c r="AR164" s="2"/>
      <c r="AS164" s="2"/>
      <c r="AT164" s="2"/>
      <c r="AU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7"/>
      <c r="AO165" s="7"/>
      <c r="AP165" s="2"/>
      <c r="AQ165" s="2"/>
      <c r="AR165" s="2"/>
      <c r="AS165" s="2"/>
      <c r="AT165" s="2"/>
      <c r="AU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7"/>
      <c r="AO166" s="7"/>
      <c r="AP166" s="2"/>
      <c r="AQ166" s="2"/>
      <c r="AR166" s="2"/>
      <c r="AS166" s="2"/>
      <c r="AT166" s="2"/>
      <c r="AU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7"/>
      <c r="AO167" s="7"/>
      <c r="AP167" s="2"/>
      <c r="AQ167" s="2"/>
      <c r="AR167" s="2"/>
      <c r="AS167" s="2"/>
      <c r="AT167" s="2"/>
      <c r="AU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7"/>
      <c r="AO168" s="7"/>
      <c r="AP168" s="2"/>
      <c r="AQ168" s="2"/>
      <c r="AR168" s="2"/>
      <c r="AS168" s="2"/>
      <c r="AT168" s="2"/>
      <c r="AU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7"/>
      <c r="AO169" s="7"/>
      <c r="AP169" s="2"/>
      <c r="AQ169" s="2"/>
      <c r="AR169" s="2"/>
      <c r="AS169" s="2"/>
      <c r="AT169" s="2"/>
      <c r="AU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7"/>
      <c r="AO170" s="7"/>
      <c r="AP170" s="2"/>
      <c r="AQ170" s="2"/>
      <c r="AR170" s="2"/>
      <c r="AS170" s="2"/>
      <c r="AT170" s="2"/>
      <c r="AU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7"/>
      <c r="AO171" s="7"/>
      <c r="AP171" s="2"/>
      <c r="AQ171" s="2"/>
      <c r="AR171" s="2"/>
      <c r="AS171" s="2"/>
      <c r="AT171" s="2"/>
      <c r="AU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7"/>
      <c r="AO172" s="7"/>
      <c r="AP172" s="2"/>
      <c r="AQ172" s="2"/>
      <c r="AR172" s="2"/>
      <c r="AS172" s="2"/>
      <c r="AT172" s="2"/>
      <c r="AU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7"/>
      <c r="AO173" s="7"/>
      <c r="AP173" s="2"/>
      <c r="AQ173" s="2"/>
      <c r="AR173" s="2"/>
      <c r="AS173" s="2"/>
      <c r="AT173" s="2"/>
      <c r="AU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7"/>
      <c r="AO174" s="7"/>
      <c r="AP174" s="2"/>
      <c r="AQ174" s="2"/>
      <c r="AR174" s="2"/>
      <c r="AS174" s="2"/>
      <c r="AT174" s="2"/>
      <c r="AU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7"/>
      <c r="AO175" s="7"/>
      <c r="AP175" s="2"/>
      <c r="AQ175" s="2"/>
      <c r="AR175" s="2"/>
      <c r="AS175" s="2"/>
      <c r="AT175" s="2"/>
      <c r="AU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7"/>
      <c r="AO176" s="7"/>
      <c r="AP176" s="2"/>
      <c r="AQ176" s="2"/>
      <c r="AR176" s="2"/>
      <c r="AS176" s="2"/>
      <c r="AT176" s="2"/>
      <c r="AU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7"/>
      <c r="AO177" s="7"/>
      <c r="AP177" s="2"/>
      <c r="AQ177" s="2"/>
      <c r="AR177" s="2"/>
      <c r="AS177" s="2"/>
      <c r="AT177" s="2"/>
      <c r="AU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7"/>
      <c r="AO178" s="7"/>
      <c r="AP178" s="2"/>
      <c r="AQ178" s="2"/>
      <c r="AR178" s="2"/>
      <c r="AS178" s="2"/>
      <c r="AT178" s="2"/>
      <c r="AU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7"/>
      <c r="AO179" s="7"/>
      <c r="AP179" s="2"/>
      <c r="AQ179" s="2"/>
      <c r="AR179" s="2"/>
      <c r="AS179" s="2"/>
      <c r="AT179" s="2"/>
      <c r="AU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7"/>
      <c r="AO180" s="7"/>
      <c r="AP180" s="2"/>
      <c r="AQ180" s="2"/>
      <c r="AR180" s="2"/>
      <c r="AS180" s="2"/>
      <c r="AT180" s="2"/>
      <c r="AU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7"/>
      <c r="AO181" s="7"/>
      <c r="AP181" s="2"/>
      <c r="AQ181" s="2"/>
      <c r="AR181" s="2"/>
      <c r="AS181" s="2"/>
      <c r="AT181" s="2"/>
      <c r="AU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7"/>
      <c r="AO182" s="7"/>
      <c r="AP182" s="2"/>
      <c r="AQ182" s="2"/>
      <c r="AR182" s="2"/>
      <c r="AS182" s="2"/>
      <c r="AT182" s="2"/>
      <c r="AU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7"/>
      <c r="AO183" s="7"/>
      <c r="AP183" s="2"/>
      <c r="AQ183" s="2"/>
      <c r="AR183" s="2"/>
      <c r="AS183" s="2"/>
      <c r="AT183" s="2"/>
      <c r="AU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7"/>
      <c r="AO184" s="7"/>
      <c r="AP184" s="2"/>
      <c r="AQ184" s="2"/>
      <c r="AR184" s="2"/>
      <c r="AS184" s="2"/>
      <c r="AT184" s="2"/>
      <c r="AU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7"/>
      <c r="AO185" s="7"/>
      <c r="AP185" s="2"/>
      <c r="AQ185" s="2"/>
      <c r="AR185" s="2"/>
      <c r="AS185" s="2"/>
      <c r="AT185" s="2"/>
      <c r="AU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7"/>
      <c r="AO186" s="7"/>
      <c r="AP186" s="2"/>
      <c r="AQ186" s="2"/>
      <c r="AR186" s="2"/>
      <c r="AS186" s="2"/>
      <c r="AT186" s="2"/>
      <c r="AU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7"/>
      <c r="AO187" s="7"/>
      <c r="AP187" s="2"/>
      <c r="AQ187" s="2"/>
      <c r="AR187" s="2"/>
      <c r="AS187" s="2"/>
      <c r="AT187" s="2"/>
      <c r="AU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7"/>
      <c r="AO188" s="7"/>
      <c r="AP188" s="2"/>
      <c r="AQ188" s="2"/>
      <c r="AR188" s="2"/>
      <c r="AS188" s="2"/>
      <c r="AT188" s="2"/>
      <c r="AU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7"/>
      <c r="AO189" s="7"/>
      <c r="AP189" s="2"/>
      <c r="AQ189" s="2"/>
      <c r="AR189" s="2"/>
      <c r="AS189" s="2"/>
      <c r="AT189" s="2"/>
      <c r="AU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7"/>
      <c r="AO190" s="7"/>
      <c r="AP190" s="2"/>
      <c r="AQ190" s="2"/>
      <c r="AR190" s="2"/>
      <c r="AS190" s="2"/>
      <c r="AT190" s="2"/>
      <c r="AU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7"/>
      <c r="AO191" s="7"/>
      <c r="AP191" s="2"/>
      <c r="AQ191" s="2"/>
      <c r="AR191" s="2"/>
      <c r="AS191" s="2"/>
      <c r="AT191" s="2"/>
      <c r="AU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7"/>
      <c r="AO192" s="7"/>
      <c r="AP192" s="2"/>
      <c r="AQ192" s="2"/>
      <c r="AR192" s="2"/>
      <c r="AS192" s="2"/>
      <c r="AT192" s="2"/>
      <c r="AU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7"/>
      <c r="AO193" s="7"/>
      <c r="AP193" s="2"/>
      <c r="AQ193" s="2"/>
      <c r="AR193" s="2"/>
      <c r="AS193" s="2"/>
      <c r="AT193" s="2"/>
      <c r="AU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7"/>
      <c r="AO194" s="7"/>
      <c r="AP194" s="2"/>
      <c r="AQ194" s="2"/>
      <c r="AR194" s="2"/>
      <c r="AS194" s="2"/>
      <c r="AT194" s="2"/>
      <c r="AU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7"/>
      <c r="AO195" s="7"/>
      <c r="AP195" s="2"/>
      <c r="AQ195" s="2"/>
      <c r="AR195" s="2"/>
      <c r="AS195" s="2"/>
      <c r="AT195" s="2"/>
      <c r="AU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7"/>
      <c r="AO196" s="7"/>
      <c r="AP196" s="2"/>
      <c r="AQ196" s="2"/>
      <c r="AR196" s="2"/>
      <c r="AS196" s="2"/>
      <c r="AT196" s="2"/>
      <c r="AU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7"/>
      <c r="AO197" s="7"/>
      <c r="AP197" s="2"/>
      <c r="AQ197" s="2"/>
      <c r="AR197" s="2"/>
      <c r="AS197" s="2"/>
      <c r="AT197" s="2"/>
      <c r="AU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7"/>
      <c r="AO198" s="7"/>
      <c r="AP198" s="2"/>
      <c r="AQ198" s="2"/>
      <c r="AR198" s="2"/>
      <c r="AS198" s="2"/>
      <c r="AT198" s="2"/>
      <c r="AU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7"/>
      <c r="AO199" s="7"/>
      <c r="AP199" s="2"/>
      <c r="AQ199" s="2"/>
      <c r="AR199" s="2"/>
      <c r="AS199" s="2"/>
      <c r="AT199" s="2"/>
      <c r="AU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7"/>
      <c r="AO200" s="7"/>
      <c r="AP200" s="2"/>
      <c r="AQ200" s="2"/>
      <c r="AR200" s="2"/>
      <c r="AS200" s="2"/>
      <c r="AT200" s="2"/>
      <c r="AU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7"/>
      <c r="AO201" s="7"/>
      <c r="AP201" s="2"/>
      <c r="AQ201" s="2"/>
      <c r="AR201" s="2"/>
      <c r="AS201" s="2"/>
      <c r="AT201" s="2"/>
      <c r="AU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7"/>
      <c r="AO202" s="7"/>
      <c r="AP202" s="2"/>
      <c r="AQ202" s="2"/>
      <c r="AR202" s="2"/>
      <c r="AS202" s="2"/>
      <c r="AT202" s="2"/>
      <c r="AU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7"/>
      <c r="AO203" s="7"/>
      <c r="AP203" s="2"/>
      <c r="AQ203" s="2"/>
      <c r="AR203" s="2"/>
      <c r="AS203" s="2"/>
      <c r="AT203" s="2"/>
      <c r="AU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7"/>
      <c r="AO204" s="7"/>
      <c r="AP204" s="2"/>
      <c r="AQ204" s="2"/>
      <c r="AR204" s="2"/>
      <c r="AS204" s="2"/>
      <c r="AT204" s="2"/>
      <c r="AU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7"/>
      <c r="AO205" s="7"/>
      <c r="AP205" s="2"/>
      <c r="AQ205" s="2"/>
      <c r="AR205" s="2"/>
      <c r="AS205" s="2"/>
      <c r="AT205" s="2"/>
      <c r="AU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7"/>
      <c r="AO206" s="7"/>
      <c r="AP206" s="2"/>
      <c r="AQ206" s="2"/>
      <c r="AR206" s="2"/>
      <c r="AS206" s="2"/>
      <c r="AT206" s="2"/>
      <c r="AU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7"/>
      <c r="AO207" s="7"/>
      <c r="AP207" s="2"/>
      <c r="AQ207" s="2"/>
      <c r="AR207" s="2"/>
      <c r="AS207" s="2"/>
      <c r="AT207" s="2"/>
      <c r="AU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7"/>
      <c r="AO208" s="7"/>
      <c r="AP208" s="2"/>
      <c r="AQ208" s="2"/>
      <c r="AR208" s="2"/>
      <c r="AS208" s="2"/>
      <c r="AT208" s="2"/>
      <c r="AU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7"/>
      <c r="AO209" s="7"/>
      <c r="AP209" s="2"/>
      <c r="AQ209" s="2"/>
      <c r="AR209" s="2"/>
      <c r="AS209" s="2"/>
      <c r="AT209" s="2"/>
      <c r="AU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7"/>
      <c r="AO210" s="7"/>
      <c r="AP210" s="2"/>
      <c r="AQ210" s="2"/>
      <c r="AR210" s="2"/>
      <c r="AS210" s="2"/>
      <c r="AT210" s="2"/>
      <c r="AU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7"/>
      <c r="AO211" s="7"/>
      <c r="AP211" s="2"/>
      <c r="AQ211" s="2"/>
      <c r="AR211" s="2"/>
      <c r="AS211" s="2"/>
      <c r="AT211" s="2"/>
      <c r="AU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7"/>
      <c r="AO212" s="7"/>
      <c r="AP212" s="2"/>
      <c r="AQ212" s="2"/>
      <c r="AR212" s="2"/>
      <c r="AS212" s="2"/>
      <c r="AT212" s="2"/>
      <c r="AU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7"/>
      <c r="AO213" s="7"/>
      <c r="AP213" s="2"/>
      <c r="AQ213" s="2"/>
      <c r="AR213" s="2"/>
      <c r="AS213" s="2"/>
      <c r="AT213" s="2"/>
      <c r="AU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7"/>
      <c r="AO214" s="7"/>
      <c r="AP214" s="2"/>
      <c r="AQ214" s="2"/>
      <c r="AR214" s="2"/>
      <c r="AS214" s="2"/>
      <c r="AT214" s="2"/>
      <c r="AU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7"/>
      <c r="AO215" s="7"/>
      <c r="AP215" s="2"/>
      <c r="AQ215" s="2"/>
      <c r="AR215" s="2"/>
      <c r="AS215" s="2"/>
      <c r="AT215" s="2"/>
      <c r="AU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7"/>
      <c r="AO216" s="7"/>
      <c r="AP216" s="2"/>
      <c r="AQ216" s="2"/>
      <c r="AR216" s="2"/>
      <c r="AS216" s="2"/>
      <c r="AT216" s="2"/>
      <c r="AU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7"/>
      <c r="AO217" s="7"/>
      <c r="AP217" s="2"/>
      <c r="AQ217" s="2"/>
      <c r="AR217" s="2"/>
      <c r="AS217" s="2"/>
      <c r="AT217" s="2"/>
      <c r="AU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7"/>
      <c r="AO218" s="7"/>
      <c r="AP218" s="2"/>
      <c r="AQ218" s="2"/>
      <c r="AR218" s="2"/>
      <c r="AS218" s="2"/>
      <c r="AT218" s="2"/>
      <c r="AU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7"/>
      <c r="AO219" s="7"/>
      <c r="AP219" s="2"/>
      <c r="AQ219" s="2"/>
      <c r="AR219" s="2"/>
      <c r="AS219" s="2"/>
      <c r="AT219" s="2"/>
      <c r="AU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7"/>
      <c r="AO220" s="7"/>
      <c r="AP220" s="2"/>
      <c r="AQ220" s="2"/>
      <c r="AR220" s="2"/>
      <c r="AS220" s="2"/>
      <c r="AT220" s="2"/>
      <c r="AU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7"/>
      <c r="AO221" s="7"/>
      <c r="AP221" s="2"/>
      <c r="AQ221" s="2"/>
      <c r="AR221" s="2"/>
      <c r="AS221" s="2"/>
      <c r="AT221" s="2"/>
      <c r="AU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7"/>
      <c r="AO222" s="7"/>
      <c r="AP222" s="2"/>
      <c r="AQ222" s="2"/>
      <c r="AR222" s="2"/>
      <c r="AS222" s="2"/>
      <c r="AT222" s="2"/>
      <c r="AU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7"/>
      <c r="AO223" s="7"/>
      <c r="AP223" s="2"/>
      <c r="AQ223" s="2"/>
      <c r="AR223" s="2"/>
      <c r="AS223" s="2"/>
      <c r="AT223" s="2"/>
      <c r="AU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7"/>
      <c r="AO224" s="7"/>
      <c r="AP224" s="2"/>
      <c r="AQ224" s="2"/>
      <c r="AR224" s="2"/>
      <c r="AS224" s="2"/>
      <c r="AT224" s="2"/>
      <c r="AU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7"/>
      <c r="AO225" s="7"/>
      <c r="AP225" s="2"/>
      <c r="AQ225" s="2"/>
      <c r="AR225" s="2"/>
      <c r="AS225" s="2"/>
      <c r="AT225" s="2"/>
      <c r="AU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7"/>
      <c r="AO226" s="7"/>
      <c r="AP226" s="2"/>
      <c r="AQ226" s="2"/>
      <c r="AR226" s="2"/>
      <c r="AS226" s="2"/>
      <c r="AT226" s="2"/>
      <c r="AU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7"/>
      <c r="AO227" s="7"/>
      <c r="AP227" s="2"/>
      <c r="AQ227" s="2"/>
      <c r="AR227" s="2"/>
      <c r="AS227" s="2"/>
      <c r="AT227" s="2"/>
      <c r="AU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7"/>
      <c r="AO228" s="7"/>
      <c r="AP228" s="2"/>
      <c r="AQ228" s="2"/>
      <c r="AR228" s="2"/>
      <c r="AS228" s="2"/>
      <c r="AT228" s="2"/>
      <c r="AU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7"/>
      <c r="AO229" s="7"/>
      <c r="AP229" s="2"/>
      <c r="AQ229" s="2"/>
      <c r="AR229" s="2"/>
      <c r="AS229" s="2"/>
      <c r="AT229" s="2"/>
      <c r="AU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7"/>
      <c r="AO230" s="7"/>
      <c r="AP230" s="2"/>
      <c r="AQ230" s="2"/>
      <c r="AR230" s="2"/>
      <c r="AS230" s="2"/>
      <c r="AT230" s="2"/>
      <c r="AU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7"/>
      <c r="AO231" s="7"/>
      <c r="AP231" s="2"/>
      <c r="AQ231" s="2"/>
      <c r="AR231" s="2"/>
      <c r="AS231" s="2"/>
      <c r="AT231" s="2"/>
      <c r="AU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7"/>
      <c r="AO232" s="7"/>
      <c r="AP232" s="2"/>
      <c r="AQ232" s="2"/>
      <c r="AR232" s="2"/>
      <c r="AS232" s="2"/>
      <c r="AT232" s="2"/>
      <c r="AU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7"/>
      <c r="AO233" s="7"/>
      <c r="AP233" s="2"/>
      <c r="AQ233" s="2"/>
      <c r="AR233" s="2"/>
      <c r="AS233" s="2"/>
      <c r="AT233" s="2"/>
      <c r="AU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7"/>
      <c r="AO234" s="7"/>
      <c r="AP234" s="2"/>
      <c r="AQ234" s="2"/>
      <c r="AR234" s="2"/>
      <c r="AS234" s="2"/>
      <c r="AT234" s="2"/>
      <c r="AU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7"/>
      <c r="AO235" s="7"/>
      <c r="AP235" s="2"/>
      <c r="AQ235" s="2"/>
      <c r="AR235" s="2"/>
      <c r="AS235" s="2"/>
      <c r="AT235" s="2"/>
      <c r="AU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7"/>
      <c r="AO236" s="7"/>
      <c r="AP236" s="2"/>
      <c r="AQ236" s="2"/>
      <c r="AR236" s="2"/>
      <c r="AS236" s="2"/>
      <c r="AT236" s="2"/>
      <c r="AU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7"/>
      <c r="AO237" s="7"/>
      <c r="AP237" s="2"/>
      <c r="AQ237" s="2"/>
      <c r="AR237" s="2"/>
      <c r="AS237" s="2"/>
      <c r="AT237" s="2"/>
      <c r="AU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7"/>
      <c r="AO238" s="7"/>
      <c r="AP238" s="2"/>
      <c r="AQ238" s="2"/>
      <c r="AR238" s="2"/>
      <c r="AS238" s="2"/>
      <c r="AT238" s="2"/>
      <c r="AU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7"/>
      <c r="AO239" s="7"/>
      <c r="AP239" s="2"/>
      <c r="AQ239" s="2"/>
      <c r="AR239" s="2"/>
      <c r="AS239" s="2"/>
      <c r="AT239" s="2"/>
      <c r="AU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7"/>
      <c r="AO240" s="7"/>
      <c r="AP240" s="2"/>
      <c r="AQ240" s="2"/>
      <c r="AR240" s="2"/>
      <c r="AS240" s="2"/>
      <c r="AT240" s="2"/>
      <c r="AU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7"/>
      <c r="AO241" s="7"/>
      <c r="AP241" s="2"/>
      <c r="AQ241" s="2"/>
      <c r="AR241" s="2"/>
      <c r="AS241" s="2"/>
      <c r="AT241" s="2"/>
      <c r="AU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7"/>
      <c r="AO242" s="7"/>
      <c r="AP242" s="2"/>
      <c r="AQ242" s="2"/>
      <c r="AR242" s="2"/>
      <c r="AS242" s="2"/>
      <c r="AT242" s="2"/>
      <c r="AU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7"/>
      <c r="AO243" s="7"/>
      <c r="AP243" s="2"/>
      <c r="AQ243" s="2"/>
      <c r="AR243" s="2"/>
      <c r="AS243" s="2"/>
      <c r="AT243" s="2"/>
      <c r="AU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7"/>
      <c r="AO244" s="7"/>
      <c r="AP244" s="2"/>
      <c r="AQ244" s="2"/>
      <c r="AR244" s="2"/>
      <c r="AS244" s="2"/>
      <c r="AT244" s="2"/>
      <c r="AU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7"/>
      <c r="AO245" s="7"/>
      <c r="AP245" s="2"/>
      <c r="AQ245" s="2"/>
      <c r="AR245" s="2"/>
      <c r="AS245" s="2"/>
      <c r="AT245" s="2"/>
      <c r="AU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7"/>
      <c r="AO246" s="7"/>
      <c r="AP246" s="2"/>
      <c r="AQ246" s="2"/>
      <c r="AR246" s="2"/>
      <c r="AS246" s="2"/>
      <c r="AT246" s="2"/>
      <c r="AU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7"/>
      <c r="AO247" s="7"/>
      <c r="AP247" s="2"/>
      <c r="AQ247" s="2"/>
      <c r="AR247" s="2"/>
      <c r="AS247" s="2"/>
      <c r="AT247" s="2"/>
      <c r="AU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7"/>
      <c r="AO248" s="7"/>
      <c r="AP248" s="2"/>
      <c r="AQ248" s="2"/>
      <c r="AR248" s="2"/>
      <c r="AS248" s="2"/>
      <c r="AT248" s="2"/>
      <c r="AU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7"/>
      <c r="AO249" s="7"/>
      <c r="AP249" s="2"/>
      <c r="AQ249" s="2"/>
      <c r="AR249" s="2"/>
      <c r="AS249" s="2"/>
      <c r="AT249" s="2"/>
      <c r="AU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7"/>
      <c r="AO250" s="7"/>
      <c r="AP250" s="2"/>
      <c r="AQ250" s="2"/>
      <c r="AR250" s="2"/>
      <c r="AS250" s="2"/>
      <c r="AT250" s="2"/>
      <c r="AU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7"/>
      <c r="AO251" s="7"/>
      <c r="AP251" s="2"/>
      <c r="AQ251" s="2"/>
      <c r="AR251" s="2"/>
      <c r="AS251" s="2"/>
      <c r="AT251" s="2"/>
      <c r="AU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7"/>
      <c r="AO252" s="7"/>
      <c r="AP252" s="2"/>
      <c r="AQ252" s="2"/>
      <c r="AR252" s="2"/>
      <c r="AS252" s="2"/>
      <c r="AT252" s="2"/>
      <c r="AU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7"/>
      <c r="AO253" s="7"/>
      <c r="AP253" s="2"/>
      <c r="AQ253" s="2"/>
      <c r="AR253" s="2"/>
      <c r="AS253" s="2"/>
      <c r="AT253" s="2"/>
      <c r="AU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7"/>
      <c r="AO254" s="7"/>
      <c r="AP254" s="2"/>
      <c r="AQ254" s="2"/>
      <c r="AR254" s="2"/>
      <c r="AS254" s="2"/>
      <c r="AT254" s="2"/>
      <c r="AU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7"/>
      <c r="AO255" s="7"/>
      <c r="AP255" s="2"/>
      <c r="AQ255" s="2"/>
      <c r="AR255" s="2"/>
      <c r="AS255" s="2"/>
      <c r="AT255" s="2"/>
      <c r="AU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7"/>
      <c r="AO256" s="7"/>
      <c r="AP256" s="2"/>
      <c r="AQ256" s="2"/>
      <c r="AR256" s="2"/>
      <c r="AS256" s="2"/>
      <c r="AT256" s="2"/>
      <c r="AU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7"/>
      <c r="AO257" s="7"/>
      <c r="AP257" s="2"/>
      <c r="AQ257" s="2"/>
      <c r="AR257" s="2"/>
      <c r="AS257" s="2"/>
      <c r="AT257" s="2"/>
      <c r="AU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7"/>
      <c r="AO258" s="7"/>
      <c r="AP258" s="2"/>
      <c r="AQ258" s="2"/>
      <c r="AR258" s="2"/>
      <c r="AS258" s="2"/>
      <c r="AT258" s="2"/>
      <c r="AU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7"/>
      <c r="AO259" s="7"/>
      <c r="AP259" s="2"/>
      <c r="AQ259" s="2"/>
      <c r="AR259" s="2"/>
      <c r="AS259" s="2"/>
      <c r="AT259" s="2"/>
      <c r="AU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7"/>
      <c r="AO260" s="7"/>
      <c r="AP260" s="2"/>
      <c r="AQ260" s="2"/>
      <c r="AR260" s="2"/>
      <c r="AS260" s="2"/>
      <c r="AT260" s="2"/>
      <c r="AU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7"/>
      <c r="AO261" s="7"/>
      <c r="AP261" s="2"/>
      <c r="AQ261" s="2"/>
      <c r="AR261" s="2"/>
      <c r="AS261" s="2"/>
      <c r="AT261" s="2"/>
      <c r="AU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7"/>
      <c r="AO262" s="7"/>
      <c r="AP262" s="2"/>
      <c r="AQ262" s="2"/>
      <c r="AR262" s="2"/>
      <c r="AS262" s="2"/>
      <c r="AT262" s="2"/>
      <c r="AU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7"/>
      <c r="AO263" s="7"/>
      <c r="AP263" s="2"/>
      <c r="AQ263" s="2"/>
      <c r="AR263" s="2"/>
      <c r="AS263" s="2"/>
      <c r="AT263" s="2"/>
      <c r="AU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7"/>
      <c r="AO264" s="7"/>
      <c r="AP264" s="2"/>
      <c r="AQ264" s="2"/>
      <c r="AR264" s="2"/>
      <c r="AS264" s="2"/>
      <c r="AT264" s="2"/>
      <c r="AU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7"/>
      <c r="AO265" s="7"/>
      <c r="AP265" s="2"/>
      <c r="AQ265" s="2"/>
      <c r="AR265" s="2"/>
      <c r="AS265" s="2"/>
      <c r="AT265" s="2"/>
      <c r="AU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7"/>
      <c r="AO266" s="7"/>
      <c r="AP266" s="2"/>
      <c r="AQ266" s="2"/>
      <c r="AR266" s="2"/>
      <c r="AS266" s="2"/>
      <c r="AT266" s="2"/>
      <c r="AU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7"/>
      <c r="AO267" s="7"/>
      <c r="AP267" s="2"/>
      <c r="AQ267" s="2"/>
      <c r="AR267" s="2"/>
      <c r="AS267" s="2"/>
      <c r="AT267" s="2"/>
      <c r="AU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7"/>
      <c r="AO268" s="7"/>
      <c r="AP268" s="2"/>
      <c r="AQ268" s="2"/>
      <c r="AR268" s="2"/>
      <c r="AS268" s="2"/>
      <c r="AT268" s="2"/>
      <c r="AU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7"/>
      <c r="AO269" s="7"/>
      <c r="AP269" s="2"/>
      <c r="AQ269" s="2"/>
      <c r="AR269" s="2"/>
      <c r="AS269" s="2"/>
      <c r="AT269" s="2"/>
      <c r="AU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7"/>
      <c r="AO270" s="7"/>
      <c r="AP270" s="2"/>
      <c r="AQ270" s="2"/>
      <c r="AR270" s="2"/>
      <c r="AS270" s="2"/>
      <c r="AT270" s="2"/>
      <c r="AU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7"/>
      <c r="AO271" s="7"/>
      <c r="AP271" s="2"/>
      <c r="AQ271" s="2"/>
      <c r="AR271" s="2"/>
      <c r="AS271" s="2"/>
      <c r="AT271" s="2"/>
      <c r="AU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7"/>
      <c r="AO272" s="7"/>
      <c r="AP272" s="2"/>
      <c r="AQ272" s="2"/>
      <c r="AR272" s="2"/>
      <c r="AS272" s="2"/>
      <c r="AT272" s="2"/>
      <c r="AU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7"/>
      <c r="AO273" s="7"/>
      <c r="AP273" s="2"/>
      <c r="AQ273" s="2"/>
      <c r="AR273" s="2"/>
      <c r="AS273" s="2"/>
      <c r="AT273" s="2"/>
      <c r="AU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7"/>
      <c r="AO274" s="7"/>
      <c r="AP274" s="2"/>
      <c r="AQ274" s="2"/>
      <c r="AR274" s="2"/>
      <c r="AS274" s="2"/>
      <c r="AT274" s="2"/>
      <c r="AU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7"/>
      <c r="AO275" s="7"/>
      <c r="AP275" s="2"/>
      <c r="AQ275" s="2"/>
      <c r="AR275" s="2"/>
      <c r="AS275" s="2"/>
      <c r="AT275" s="2"/>
      <c r="AU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7"/>
      <c r="AO276" s="7"/>
      <c r="AP276" s="2"/>
      <c r="AQ276" s="2"/>
      <c r="AR276" s="2"/>
      <c r="AS276" s="2"/>
      <c r="AT276" s="2"/>
      <c r="AU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7"/>
      <c r="AO277" s="7"/>
      <c r="AP277" s="2"/>
      <c r="AQ277" s="2"/>
      <c r="AR277" s="2"/>
      <c r="AS277" s="2"/>
      <c r="AT277" s="2"/>
      <c r="AU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7"/>
      <c r="AO278" s="7"/>
      <c r="AP278" s="2"/>
      <c r="AQ278" s="2"/>
      <c r="AR278" s="2"/>
      <c r="AS278" s="2"/>
      <c r="AT278" s="2"/>
      <c r="AU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7"/>
      <c r="AO279" s="7"/>
      <c r="AP279" s="2"/>
      <c r="AQ279" s="2"/>
      <c r="AR279" s="2"/>
      <c r="AS279" s="2"/>
      <c r="AT279" s="2"/>
      <c r="AU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7"/>
      <c r="AO280" s="7"/>
      <c r="AP280" s="2"/>
      <c r="AQ280" s="2"/>
      <c r="AR280" s="2"/>
      <c r="AS280" s="2"/>
      <c r="AT280" s="2"/>
      <c r="AU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7"/>
      <c r="AO281" s="7"/>
      <c r="AP281" s="2"/>
      <c r="AQ281" s="2"/>
      <c r="AR281" s="2"/>
      <c r="AS281" s="2"/>
      <c r="AT281" s="2"/>
      <c r="AU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7"/>
      <c r="AO282" s="7"/>
      <c r="AP282" s="2"/>
      <c r="AQ282" s="2"/>
      <c r="AR282" s="2"/>
      <c r="AS282" s="2"/>
      <c r="AT282" s="2"/>
      <c r="AU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7"/>
      <c r="AO283" s="7"/>
      <c r="AP283" s="2"/>
      <c r="AQ283" s="2"/>
      <c r="AR283" s="2"/>
      <c r="AS283" s="2"/>
      <c r="AT283" s="2"/>
      <c r="AU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7"/>
      <c r="AO284" s="7"/>
      <c r="AP284" s="2"/>
      <c r="AQ284" s="2"/>
      <c r="AR284" s="2"/>
      <c r="AS284" s="2"/>
      <c r="AT284" s="2"/>
      <c r="AU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7"/>
      <c r="AO285" s="7"/>
      <c r="AP285" s="2"/>
      <c r="AQ285" s="2"/>
      <c r="AR285" s="2"/>
      <c r="AS285" s="2"/>
      <c r="AT285" s="2"/>
      <c r="AU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7"/>
      <c r="AO286" s="7"/>
      <c r="AP286" s="2"/>
      <c r="AQ286" s="2"/>
      <c r="AR286" s="2"/>
      <c r="AS286" s="2"/>
      <c r="AT286" s="2"/>
      <c r="AU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7"/>
      <c r="AO287" s="7"/>
      <c r="AP287" s="2"/>
      <c r="AQ287" s="2"/>
      <c r="AR287" s="2"/>
      <c r="AS287" s="2"/>
      <c r="AT287" s="2"/>
      <c r="AU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7"/>
      <c r="AO288" s="7"/>
      <c r="AP288" s="2"/>
      <c r="AQ288" s="2"/>
      <c r="AR288" s="2"/>
      <c r="AS288" s="2"/>
      <c r="AT288" s="2"/>
      <c r="AU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7"/>
      <c r="AO289" s="7"/>
      <c r="AP289" s="2"/>
      <c r="AQ289" s="2"/>
      <c r="AR289" s="2"/>
      <c r="AS289" s="2"/>
      <c r="AT289" s="2"/>
      <c r="AU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7"/>
      <c r="AO290" s="7"/>
      <c r="AP290" s="2"/>
      <c r="AQ290" s="2"/>
      <c r="AR290" s="2"/>
      <c r="AS290" s="2"/>
      <c r="AT290" s="2"/>
      <c r="AU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7"/>
      <c r="AO291" s="7"/>
      <c r="AP291" s="2"/>
      <c r="AQ291" s="2"/>
      <c r="AR291" s="2"/>
      <c r="AS291" s="2"/>
      <c r="AT291" s="2"/>
      <c r="AU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7"/>
      <c r="AO292" s="7"/>
      <c r="AP292" s="2"/>
      <c r="AQ292" s="2"/>
      <c r="AR292" s="2"/>
      <c r="AS292" s="2"/>
      <c r="AT292" s="2"/>
      <c r="AU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7"/>
      <c r="AO293" s="7"/>
      <c r="AP293" s="2"/>
      <c r="AQ293" s="2"/>
      <c r="AR293" s="2"/>
      <c r="AS293" s="2"/>
      <c r="AT293" s="2"/>
      <c r="AU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7"/>
      <c r="AO294" s="7"/>
      <c r="AP294" s="2"/>
      <c r="AQ294" s="2"/>
      <c r="AR294" s="2"/>
      <c r="AS294" s="2"/>
      <c r="AT294" s="2"/>
      <c r="AU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7"/>
      <c r="AO295" s="7"/>
      <c r="AP295" s="2"/>
      <c r="AQ295" s="2"/>
      <c r="AR295" s="2"/>
      <c r="AS295" s="2"/>
      <c r="AT295" s="2"/>
      <c r="AU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7"/>
      <c r="AO296" s="7"/>
      <c r="AP296" s="2"/>
      <c r="AQ296" s="2"/>
      <c r="AR296" s="2"/>
      <c r="AS296" s="2"/>
      <c r="AT296" s="2"/>
      <c r="AU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7"/>
      <c r="AO297" s="7"/>
      <c r="AP297" s="2"/>
      <c r="AQ297" s="2"/>
      <c r="AR297" s="2"/>
      <c r="AS297" s="2"/>
      <c r="AT297" s="2"/>
      <c r="AU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7"/>
      <c r="AO298" s="7"/>
      <c r="AP298" s="2"/>
      <c r="AQ298" s="2"/>
      <c r="AR298" s="2"/>
      <c r="AS298" s="2"/>
      <c r="AT298" s="2"/>
      <c r="AU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7"/>
      <c r="AO299" s="7"/>
      <c r="AP299" s="2"/>
      <c r="AQ299" s="2"/>
      <c r="AR299" s="2"/>
      <c r="AS299" s="2"/>
      <c r="AT299" s="2"/>
      <c r="AU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7"/>
      <c r="AO300" s="7"/>
      <c r="AP300" s="2"/>
      <c r="AQ300" s="2"/>
      <c r="AR300" s="2"/>
      <c r="AS300" s="2"/>
      <c r="AT300" s="2"/>
      <c r="AU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7"/>
      <c r="AO301" s="7"/>
      <c r="AP301" s="2"/>
      <c r="AQ301" s="2"/>
      <c r="AR301" s="2"/>
      <c r="AS301" s="2"/>
      <c r="AT301" s="2"/>
      <c r="AU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7"/>
      <c r="AO302" s="7"/>
      <c r="AP302" s="2"/>
      <c r="AQ302" s="2"/>
      <c r="AR302" s="2"/>
      <c r="AS302" s="2"/>
      <c r="AT302" s="2"/>
      <c r="AU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7"/>
      <c r="AO303" s="7"/>
      <c r="AP303" s="2"/>
      <c r="AQ303" s="2"/>
      <c r="AR303" s="2"/>
      <c r="AS303" s="2"/>
      <c r="AT303" s="2"/>
      <c r="AU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7"/>
      <c r="AO304" s="7"/>
      <c r="AP304" s="2"/>
      <c r="AQ304" s="2"/>
      <c r="AR304" s="2"/>
      <c r="AS304" s="2"/>
      <c r="AT304" s="2"/>
      <c r="AU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7"/>
      <c r="AO305" s="7"/>
      <c r="AP305" s="2"/>
      <c r="AQ305" s="2"/>
      <c r="AR305" s="2"/>
      <c r="AS305" s="2"/>
      <c r="AT305" s="2"/>
      <c r="AU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7"/>
      <c r="AO306" s="7"/>
      <c r="AP306" s="2"/>
      <c r="AQ306" s="2"/>
      <c r="AR306" s="2"/>
      <c r="AS306" s="2"/>
      <c r="AT306" s="2"/>
      <c r="AU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7"/>
      <c r="AO307" s="7"/>
      <c r="AP307" s="2"/>
      <c r="AQ307" s="2"/>
      <c r="AR307" s="2"/>
      <c r="AS307" s="2"/>
      <c r="AT307" s="2"/>
      <c r="AU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7"/>
      <c r="AO308" s="7"/>
      <c r="AP308" s="2"/>
      <c r="AQ308" s="2"/>
      <c r="AR308" s="2"/>
      <c r="AS308" s="2"/>
      <c r="AT308" s="2"/>
      <c r="AU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7"/>
      <c r="AO309" s="7"/>
      <c r="AP309" s="2"/>
      <c r="AQ309" s="2"/>
      <c r="AR309" s="2"/>
      <c r="AS309" s="2"/>
      <c r="AT309" s="2"/>
      <c r="AU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7"/>
      <c r="AO310" s="7"/>
      <c r="AP310" s="2"/>
      <c r="AQ310" s="2"/>
      <c r="AR310" s="2"/>
      <c r="AS310" s="2"/>
      <c r="AT310" s="2"/>
      <c r="AU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7"/>
      <c r="AO311" s="7"/>
      <c r="AP311" s="2"/>
      <c r="AQ311" s="2"/>
      <c r="AR311" s="2"/>
      <c r="AS311" s="2"/>
      <c r="AT311" s="2"/>
      <c r="AU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7"/>
      <c r="AO312" s="7"/>
      <c r="AP312" s="2"/>
      <c r="AQ312" s="2"/>
      <c r="AR312" s="2"/>
      <c r="AS312" s="2"/>
      <c r="AT312" s="2"/>
      <c r="AU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7"/>
      <c r="AO313" s="7"/>
      <c r="AP313" s="2"/>
      <c r="AQ313" s="2"/>
      <c r="AR313" s="2"/>
      <c r="AS313" s="2"/>
      <c r="AT313" s="2"/>
      <c r="AU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7"/>
      <c r="AO314" s="7"/>
      <c r="AP314" s="2"/>
      <c r="AQ314" s="2"/>
      <c r="AR314" s="2"/>
      <c r="AS314" s="2"/>
      <c r="AT314" s="2"/>
      <c r="AU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7"/>
      <c r="AO315" s="7"/>
      <c r="AP315" s="2"/>
      <c r="AQ315" s="2"/>
      <c r="AR315" s="2"/>
      <c r="AS315" s="2"/>
      <c r="AT315" s="2"/>
      <c r="AU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7"/>
      <c r="AO316" s="7"/>
      <c r="AP316" s="2"/>
      <c r="AQ316" s="2"/>
      <c r="AR316" s="2"/>
      <c r="AS316" s="2"/>
      <c r="AT316" s="2"/>
      <c r="AU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7"/>
      <c r="AO317" s="7"/>
      <c r="AP317" s="2"/>
      <c r="AQ317" s="2"/>
      <c r="AR317" s="2"/>
      <c r="AS317" s="2"/>
      <c r="AT317" s="2"/>
      <c r="AU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7"/>
      <c r="AO318" s="7"/>
      <c r="AP318" s="2"/>
      <c r="AQ318" s="2"/>
      <c r="AR318" s="2"/>
      <c r="AS318" s="2"/>
      <c r="AT318" s="2"/>
      <c r="AU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7"/>
      <c r="AO319" s="7"/>
      <c r="AP319" s="2"/>
      <c r="AQ319" s="2"/>
      <c r="AR319" s="2"/>
      <c r="AS319" s="2"/>
      <c r="AT319" s="2"/>
      <c r="AU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7"/>
      <c r="AO320" s="7"/>
      <c r="AP320" s="2"/>
      <c r="AQ320" s="2"/>
      <c r="AR320" s="2"/>
      <c r="AS320" s="2"/>
      <c r="AT320" s="2"/>
      <c r="AU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7"/>
      <c r="AO321" s="7"/>
      <c r="AP321" s="2"/>
      <c r="AQ321" s="2"/>
      <c r="AR321" s="2"/>
      <c r="AS321" s="2"/>
      <c r="AT321" s="2"/>
      <c r="AU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7"/>
      <c r="AO322" s="7"/>
      <c r="AP322" s="2"/>
      <c r="AQ322" s="2"/>
      <c r="AR322" s="2"/>
      <c r="AS322" s="2"/>
      <c r="AT322" s="2"/>
      <c r="AU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7"/>
      <c r="AO323" s="7"/>
      <c r="AP323" s="2"/>
      <c r="AQ323" s="2"/>
      <c r="AR323" s="2"/>
      <c r="AS323" s="2"/>
      <c r="AT323" s="2"/>
      <c r="AU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7"/>
      <c r="AO324" s="7"/>
      <c r="AP324" s="2"/>
      <c r="AQ324" s="2"/>
      <c r="AR324" s="2"/>
      <c r="AS324" s="2"/>
      <c r="AT324" s="2"/>
      <c r="AU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7"/>
      <c r="AO325" s="7"/>
      <c r="AP325" s="2"/>
      <c r="AQ325" s="2"/>
      <c r="AR325" s="2"/>
      <c r="AS325" s="2"/>
      <c r="AT325" s="2"/>
      <c r="AU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7"/>
      <c r="AO326" s="7"/>
      <c r="AP326" s="2"/>
      <c r="AQ326" s="2"/>
      <c r="AR326" s="2"/>
      <c r="AS326" s="2"/>
      <c r="AT326" s="2"/>
      <c r="AU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7"/>
      <c r="AO327" s="7"/>
      <c r="AP327" s="2"/>
      <c r="AQ327" s="2"/>
      <c r="AR327" s="2"/>
      <c r="AS327" s="2"/>
      <c r="AT327" s="2"/>
      <c r="AU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7"/>
      <c r="AO328" s="7"/>
      <c r="AP328" s="2"/>
      <c r="AQ328" s="2"/>
      <c r="AR328" s="2"/>
      <c r="AS328" s="2"/>
      <c r="AT328" s="2"/>
      <c r="AU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7"/>
      <c r="AO329" s="7"/>
      <c r="AP329" s="2"/>
      <c r="AQ329" s="2"/>
      <c r="AR329" s="2"/>
      <c r="AS329" s="2"/>
      <c r="AT329" s="2"/>
      <c r="AU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7"/>
      <c r="AO330" s="7"/>
      <c r="AP330" s="2"/>
      <c r="AQ330" s="2"/>
      <c r="AR330" s="2"/>
      <c r="AS330" s="2"/>
      <c r="AT330" s="2"/>
      <c r="AU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7"/>
      <c r="AO331" s="7"/>
      <c r="AP331" s="2"/>
      <c r="AQ331" s="2"/>
      <c r="AR331" s="2"/>
      <c r="AS331" s="2"/>
      <c r="AT331" s="2"/>
      <c r="AU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7"/>
      <c r="AO332" s="7"/>
      <c r="AP332" s="2"/>
      <c r="AQ332" s="2"/>
      <c r="AR332" s="2"/>
      <c r="AS332" s="2"/>
      <c r="AT332" s="2"/>
      <c r="AU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7"/>
      <c r="AO333" s="7"/>
      <c r="AP333" s="2"/>
      <c r="AQ333" s="2"/>
      <c r="AR333" s="2"/>
      <c r="AS333" s="2"/>
      <c r="AT333" s="2"/>
      <c r="AU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7"/>
      <c r="AO334" s="7"/>
      <c r="AP334" s="2"/>
      <c r="AQ334" s="2"/>
      <c r="AR334" s="2"/>
      <c r="AS334" s="2"/>
      <c r="AT334" s="2"/>
      <c r="AU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7"/>
      <c r="AO335" s="7"/>
      <c r="AP335" s="2"/>
      <c r="AQ335" s="2"/>
      <c r="AR335" s="2"/>
      <c r="AS335" s="2"/>
      <c r="AT335" s="2"/>
      <c r="AU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7"/>
      <c r="AO336" s="7"/>
      <c r="AP336" s="2"/>
      <c r="AQ336" s="2"/>
      <c r="AR336" s="2"/>
      <c r="AS336" s="2"/>
      <c r="AT336" s="2"/>
      <c r="AU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7"/>
      <c r="AO337" s="7"/>
      <c r="AP337" s="2"/>
      <c r="AQ337" s="2"/>
      <c r="AR337" s="2"/>
      <c r="AS337" s="2"/>
      <c r="AT337" s="2"/>
      <c r="AU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7"/>
      <c r="AO338" s="7"/>
      <c r="AP338" s="2"/>
      <c r="AQ338" s="2"/>
      <c r="AR338" s="2"/>
      <c r="AS338" s="2"/>
      <c r="AT338" s="2"/>
      <c r="AU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7"/>
      <c r="AO339" s="7"/>
      <c r="AP339" s="2"/>
      <c r="AQ339" s="2"/>
      <c r="AR339" s="2"/>
      <c r="AS339" s="2"/>
      <c r="AT339" s="2"/>
      <c r="AU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7"/>
      <c r="AO340" s="7"/>
      <c r="AP340" s="2"/>
      <c r="AQ340" s="2"/>
      <c r="AR340" s="2"/>
      <c r="AS340" s="2"/>
      <c r="AT340" s="2"/>
      <c r="AU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7"/>
      <c r="AO341" s="7"/>
      <c r="AP341" s="2"/>
      <c r="AQ341" s="2"/>
      <c r="AR341" s="2"/>
      <c r="AS341" s="2"/>
      <c r="AT341" s="2"/>
      <c r="AU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7"/>
      <c r="AO342" s="7"/>
      <c r="AP342" s="2"/>
      <c r="AQ342" s="2"/>
      <c r="AR342" s="2"/>
      <c r="AS342" s="2"/>
      <c r="AT342" s="2"/>
      <c r="AU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7"/>
      <c r="AO343" s="7"/>
      <c r="AP343" s="2"/>
      <c r="AQ343" s="2"/>
      <c r="AR343" s="2"/>
      <c r="AS343" s="2"/>
      <c r="AT343" s="2"/>
      <c r="AU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7"/>
      <c r="AO344" s="7"/>
      <c r="AP344" s="2"/>
      <c r="AQ344" s="2"/>
      <c r="AR344" s="2"/>
      <c r="AS344" s="2"/>
      <c r="AT344" s="2"/>
      <c r="AU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7"/>
      <c r="AO345" s="7"/>
      <c r="AP345" s="2"/>
      <c r="AQ345" s="2"/>
      <c r="AR345" s="2"/>
      <c r="AS345" s="2"/>
      <c r="AT345" s="2"/>
      <c r="AU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7"/>
      <c r="AO346" s="7"/>
      <c r="AP346" s="2"/>
      <c r="AQ346" s="2"/>
      <c r="AR346" s="2"/>
      <c r="AS346" s="2"/>
      <c r="AT346" s="2"/>
      <c r="AU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7"/>
      <c r="AO347" s="7"/>
      <c r="AP347" s="2"/>
      <c r="AQ347" s="2"/>
      <c r="AR347" s="2"/>
      <c r="AS347" s="2"/>
      <c r="AT347" s="2"/>
      <c r="AU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7"/>
      <c r="AO348" s="7"/>
      <c r="AP348" s="2"/>
      <c r="AQ348" s="2"/>
      <c r="AR348" s="2"/>
      <c r="AS348" s="2"/>
      <c r="AT348" s="2"/>
      <c r="AU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7"/>
      <c r="AO349" s="7"/>
      <c r="AP349" s="2"/>
      <c r="AQ349" s="2"/>
      <c r="AR349" s="2"/>
      <c r="AS349" s="2"/>
      <c r="AT349" s="2"/>
      <c r="AU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7"/>
      <c r="AO350" s="7"/>
      <c r="AP350" s="2"/>
      <c r="AQ350" s="2"/>
      <c r="AR350" s="2"/>
      <c r="AS350" s="2"/>
      <c r="AT350" s="2"/>
      <c r="AU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7"/>
      <c r="AO351" s="7"/>
      <c r="AP351" s="2"/>
      <c r="AQ351" s="2"/>
      <c r="AR351" s="2"/>
      <c r="AS351" s="2"/>
      <c r="AT351" s="2"/>
      <c r="AU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7"/>
      <c r="AO352" s="7"/>
      <c r="AP352" s="2"/>
      <c r="AQ352" s="2"/>
      <c r="AR352" s="2"/>
      <c r="AS352" s="2"/>
      <c r="AT352" s="2"/>
      <c r="AU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7"/>
      <c r="AO353" s="7"/>
      <c r="AP353" s="2"/>
      <c r="AQ353" s="2"/>
      <c r="AR353" s="2"/>
      <c r="AS353" s="2"/>
      <c r="AT353" s="2"/>
      <c r="AU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7"/>
      <c r="AO354" s="7"/>
      <c r="AP354" s="2"/>
      <c r="AQ354" s="2"/>
      <c r="AR354" s="2"/>
      <c r="AS354" s="2"/>
      <c r="AT354" s="2"/>
      <c r="AU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7"/>
      <c r="AO355" s="7"/>
      <c r="AP355" s="2"/>
      <c r="AQ355" s="2"/>
      <c r="AR355" s="2"/>
      <c r="AS355" s="2"/>
      <c r="AT355" s="2"/>
      <c r="AU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7"/>
      <c r="AO356" s="7"/>
      <c r="AP356" s="2"/>
      <c r="AQ356" s="2"/>
      <c r="AR356" s="2"/>
      <c r="AS356" s="2"/>
      <c r="AT356" s="2"/>
      <c r="AU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7"/>
      <c r="AO357" s="7"/>
      <c r="AP357" s="2"/>
      <c r="AQ357" s="2"/>
      <c r="AR357" s="2"/>
      <c r="AS357" s="2"/>
      <c r="AT357" s="2"/>
      <c r="AU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7"/>
      <c r="AO358" s="7"/>
      <c r="AP358" s="2"/>
      <c r="AQ358" s="2"/>
      <c r="AR358" s="2"/>
      <c r="AS358" s="2"/>
      <c r="AT358" s="2"/>
      <c r="AU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7"/>
      <c r="AO359" s="7"/>
      <c r="AP359" s="2"/>
      <c r="AQ359" s="2"/>
      <c r="AR359" s="2"/>
      <c r="AS359" s="2"/>
      <c r="AT359" s="2"/>
      <c r="AU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7"/>
      <c r="AO360" s="7"/>
      <c r="AP360" s="2"/>
      <c r="AQ360" s="2"/>
      <c r="AR360" s="2"/>
      <c r="AS360" s="2"/>
      <c r="AT360" s="2"/>
      <c r="AU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7"/>
      <c r="AO361" s="7"/>
      <c r="AP361" s="2"/>
      <c r="AQ361" s="2"/>
      <c r="AR361" s="2"/>
      <c r="AS361" s="2"/>
      <c r="AT361" s="2"/>
      <c r="AU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7"/>
      <c r="AO362" s="7"/>
      <c r="AP362" s="2"/>
      <c r="AQ362" s="2"/>
      <c r="AR362" s="2"/>
      <c r="AS362" s="2"/>
      <c r="AT362" s="2"/>
      <c r="AU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7"/>
      <c r="AO363" s="7"/>
      <c r="AP363" s="2"/>
      <c r="AQ363" s="2"/>
      <c r="AR363" s="2"/>
      <c r="AS363" s="2"/>
      <c r="AT363" s="2"/>
      <c r="AU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7"/>
      <c r="AO364" s="7"/>
      <c r="AP364" s="2"/>
      <c r="AQ364" s="2"/>
      <c r="AR364" s="2"/>
      <c r="AS364" s="2"/>
      <c r="AT364" s="2"/>
      <c r="AU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7"/>
      <c r="AO365" s="7"/>
      <c r="AP365" s="2"/>
      <c r="AQ365" s="2"/>
      <c r="AR365" s="2"/>
      <c r="AS365" s="2"/>
      <c r="AT365" s="2"/>
      <c r="AU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7"/>
      <c r="AO366" s="7"/>
      <c r="AP366" s="2"/>
      <c r="AQ366" s="2"/>
      <c r="AR366" s="2"/>
      <c r="AS366" s="2"/>
      <c r="AT366" s="2"/>
      <c r="AU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7"/>
      <c r="AO367" s="7"/>
      <c r="AP367" s="2"/>
      <c r="AQ367" s="2"/>
      <c r="AR367" s="2"/>
      <c r="AS367" s="2"/>
      <c r="AT367" s="2"/>
      <c r="AU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7"/>
      <c r="AO368" s="7"/>
      <c r="AP368" s="2"/>
      <c r="AQ368" s="2"/>
      <c r="AR368" s="2"/>
      <c r="AS368" s="2"/>
      <c r="AT368" s="2"/>
      <c r="AU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7"/>
      <c r="AO369" s="7"/>
      <c r="AP369" s="2"/>
      <c r="AQ369" s="2"/>
      <c r="AR369" s="2"/>
      <c r="AS369" s="2"/>
      <c r="AT369" s="2"/>
      <c r="AU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7"/>
      <c r="AO370" s="7"/>
      <c r="AP370" s="2"/>
      <c r="AQ370" s="2"/>
      <c r="AR370" s="2"/>
      <c r="AS370" s="2"/>
      <c r="AT370" s="2"/>
      <c r="AU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7"/>
      <c r="AO371" s="7"/>
      <c r="AP371" s="2"/>
      <c r="AQ371" s="2"/>
      <c r="AR371" s="2"/>
      <c r="AS371" s="2"/>
      <c r="AT371" s="2"/>
      <c r="AU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7"/>
      <c r="AO372" s="7"/>
      <c r="AP372" s="2"/>
      <c r="AQ372" s="2"/>
      <c r="AR372" s="2"/>
      <c r="AS372" s="2"/>
      <c r="AT372" s="2"/>
      <c r="AU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7"/>
      <c r="AO373" s="7"/>
      <c r="AP373" s="2"/>
      <c r="AQ373" s="2"/>
      <c r="AR373" s="2"/>
      <c r="AS373" s="2"/>
      <c r="AT373" s="2"/>
      <c r="AU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7"/>
      <c r="AO374" s="7"/>
      <c r="AP374" s="2"/>
      <c r="AQ374" s="2"/>
      <c r="AR374" s="2"/>
      <c r="AS374" s="2"/>
      <c r="AT374" s="2"/>
      <c r="AU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7"/>
      <c r="AO375" s="7"/>
      <c r="AP375" s="2"/>
      <c r="AQ375" s="2"/>
      <c r="AR375" s="2"/>
      <c r="AS375" s="2"/>
      <c r="AT375" s="2"/>
      <c r="AU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7"/>
      <c r="AO376" s="7"/>
      <c r="AP376" s="2"/>
      <c r="AQ376" s="2"/>
      <c r="AR376" s="2"/>
      <c r="AS376" s="2"/>
      <c r="AT376" s="2"/>
      <c r="AU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7"/>
      <c r="AO377" s="7"/>
      <c r="AP377" s="2"/>
      <c r="AQ377" s="2"/>
      <c r="AR377" s="2"/>
      <c r="AS377" s="2"/>
      <c r="AT377" s="2"/>
      <c r="AU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7"/>
      <c r="AO378" s="7"/>
      <c r="AP378" s="2"/>
      <c r="AQ378" s="2"/>
      <c r="AR378" s="2"/>
      <c r="AS378" s="2"/>
      <c r="AT378" s="2"/>
      <c r="AU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7"/>
      <c r="AO379" s="7"/>
      <c r="AP379" s="2"/>
      <c r="AQ379" s="2"/>
      <c r="AR379" s="2"/>
      <c r="AS379" s="2"/>
      <c r="AT379" s="2"/>
      <c r="AU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7"/>
      <c r="AO380" s="7"/>
      <c r="AP380" s="2"/>
      <c r="AQ380" s="2"/>
      <c r="AR380" s="2"/>
      <c r="AS380" s="2"/>
      <c r="AT380" s="2"/>
      <c r="AU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7"/>
      <c r="AO381" s="7"/>
      <c r="AP381" s="2"/>
      <c r="AQ381" s="2"/>
      <c r="AR381" s="2"/>
      <c r="AS381" s="2"/>
      <c r="AT381" s="2"/>
      <c r="AU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7"/>
      <c r="AO382" s="7"/>
      <c r="AP382" s="2"/>
      <c r="AQ382" s="2"/>
      <c r="AR382" s="2"/>
      <c r="AS382" s="2"/>
      <c r="AT382" s="2"/>
      <c r="AU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7"/>
      <c r="AO383" s="7"/>
      <c r="AP383" s="2"/>
      <c r="AQ383" s="2"/>
      <c r="AR383" s="2"/>
      <c r="AS383" s="2"/>
      <c r="AT383" s="2"/>
      <c r="AU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7"/>
      <c r="AO384" s="7"/>
      <c r="AP384" s="2"/>
      <c r="AQ384" s="2"/>
      <c r="AR384" s="2"/>
      <c r="AS384" s="2"/>
      <c r="AT384" s="2"/>
      <c r="AU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7"/>
      <c r="AO385" s="7"/>
      <c r="AP385" s="2"/>
      <c r="AQ385" s="2"/>
      <c r="AR385" s="2"/>
      <c r="AS385" s="2"/>
      <c r="AT385" s="2"/>
      <c r="AU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7"/>
      <c r="AO386" s="7"/>
      <c r="AP386" s="2"/>
      <c r="AQ386" s="2"/>
      <c r="AR386" s="2"/>
      <c r="AS386" s="2"/>
      <c r="AT386" s="2"/>
      <c r="AU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7"/>
      <c r="AO387" s="7"/>
      <c r="AP387" s="2"/>
      <c r="AQ387" s="2"/>
      <c r="AR387" s="2"/>
      <c r="AS387" s="2"/>
      <c r="AT387" s="2"/>
      <c r="AU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7"/>
      <c r="AO388" s="7"/>
      <c r="AP388" s="2"/>
      <c r="AQ388" s="2"/>
      <c r="AR388" s="2"/>
      <c r="AS388" s="2"/>
      <c r="AT388" s="2"/>
      <c r="AU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7"/>
      <c r="AO389" s="7"/>
      <c r="AP389" s="2"/>
      <c r="AQ389" s="2"/>
      <c r="AR389" s="2"/>
      <c r="AS389" s="2"/>
      <c r="AT389" s="2"/>
      <c r="AU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7"/>
      <c r="AO390" s="7"/>
      <c r="AP390" s="2"/>
      <c r="AQ390" s="2"/>
      <c r="AR390" s="2"/>
      <c r="AS390" s="2"/>
      <c r="AT390" s="2"/>
      <c r="AU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7"/>
      <c r="AO391" s="7"/>
      <c r="AP391" s="2"/>
      <c r="AQ391" s="2"/>
      <c r="AR391" s="2"/>
      <c r="AS391" s="2"/>
      <c r="AT391" s="2"/>
      <c r="AU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7"/>
      <c r="AO392" s="7"/>
      <c r="AP392" s="2"/>
      <c r="AQ392" s="2"/>
      <c r="AR392" s="2"/>
      <c r="AS392" s="2"/>
      <c r="AT392" s="2"/>
      <c r="AU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7"/>
      <c r="AO393" s="7"/>
      <c r="AP393" s="2"/>
      <c r="AQ393" s="2"/>
      <c r="AR393" s="2"/>
      <c r="AS393" s="2"/>
      <c r="AT393" s="2"/>
      <c r="AU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7"/>
      <c r="AO394" s="7"/>
      <c r="AP394" s="2"/>
      <c r="AQ394" s="2"/>
      <c r="AR394" s="2"/>
      <c r="AS394" s="2"/>
      <c r="AT394" s="2"/>
      <c r="AU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7"/>
      <c r="AO395" s="7"/>
      <c r="AP395" s="2"/>
      <c r="AQ395" s="2"/>
      <c r="AR395" s="2"/>
      <c r="AS395" s="2"/>
      <c r="AT395" s="2"/>
      <c r="AU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7"/>
      <c r="AO396" s="7"/>
      <c r="AP396" s="2"/>
      <c r="AQ396" s="2"/>
      <c r="AR396" s="2"/>
      <c r="AS396" s="2"/>
      <c r="AT396" s="2"/>
      <c r="AU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7"/>
      <c r="AO397" s="7"/>
      <c r="AP397" s="2"/>
      <c r="AQ397" s="2"/>
      <c r="AR397" s="2"/>
      <c r="AS397" s="2"/>
      <c r="AT397" s="2"/>
      <c r="AU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7"/>
      <c r="AO398" s="7"/>
      <c r="AP398" s="2"/>
      <c r="AQ398" s="2"/>
      <c r="AR398" s="2"/>
      <c r="AS398" s="2"/>
      <c r="AT398" s="2"/>
      <c r="AU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7"/>
      <c r="AO399" s="7"/>
      <c r="AP399" s="2"/>
      <c r="AQ399" s="2"/>
      <c r="AR399" s="2"/>
      <c r="AS399" s="2"/>
      <c r="AT399" s="2"/>
      <c r="AU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7"/>
      <c r="AO400" s="7"/>
      <c r="AP400" s="2"/>
      <c r="AQ400" s="2"/>
      <c r="AR400" s="2"/>
      <c r="AS400" s="2"/>
      <c r="AT400" s="2"/>
      <c r="AU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7"/>
      <c r="AO401" s="7"/>
      <c r="AP401" s="2"/>
      <c r="AQ401" s="2"/>
      <c r="AR401" s="2"/>
      <c r="AS401" s="2"/>
      <c r="AT401" s="2"/>
      <c r="AU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7"/>
      <c r="AO402" s="7"/>
      <c r="AP402" s="2"/>
      <c r="AQ402" s="2"/>
      <c r="AR402" s="2"/>
      <c r="AS402" s="2"/>
      <c r="AT402" s="2"/>
      <c r="AU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7"/>
      <c r="AO403" s="7"/>
      <c r="AP403" s="2"/>
      <c r="AQ403" s="2"/>
      <c r="AR403" s="2"/>
      <c r="AS403" s="2"/>
      <c r="AT403" s="2"/>
      <c r="AU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7"/>
      <c r="AO404" s="7"/>
      <c r="AP404" s="2"/>
      <c r="AQ404" s="2"/>
      <c r="AR404" s="2"/>
      <c r="AS404" s="2"/>
      <c r="AT404" s="2"/>
      <c r="AU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7"/>
      <c r="AO405" s="7"/>
      <c r="AP405" s="2"/>
      <c r="AQ405" s="2"/>
      <c r="AR405" s="2"/>
      <c r="AS405" s="2"/>
      <c r="AT405" s="2"/>
      <c r="AU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7"/>
      <c r="AO406" s="7"/>
      <c r="AP406" s="2"/>
      <c r="AQ406" s="2"/>
      <c r="AR406" s="2"/>
      <c r="AS406" s="2"/>
      <c r="AT406" s="2"/>
      <c r="AU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7"/>
      <c r="AO407" s="7"/>
      <c r="AP407" s="2"/>
      <c r="AQ407" s="2"/>
      <c r="AR407" s="2"/>
      <c r="AS407" s="2"/>
      <c r="AT407" s="2"/>
      <c r="AU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7"/>
      <c r="AO408" s="7"/>
      <c r="AP408" s="2"/>
      <c r="AQ408" s="2"/>
      <c r="AR408" s="2"/>
      <c r="AS408" s="2"/>
      <c r="AT408" s="2"/>
      <c r="AU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7"/>
      <c r="AO409" s="7"/>
      <c r="AP409" s="2"/>
      <c r="AQ409" s="2"/>
      <c r="AR409" s="2"/>
      <c r="AS409" s="2"/>
      <c r="AT409" s="2"/>
      <c r="AU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7"/>
      <c r="AO410" s="7"/>
      <c r="AP410" s="2"/>
      <c r="AQ410" s="2"/>
      <c r="AR410" s="2"/>
      <c r="AS410" s="2"/>
      <c r="AT410" s="2"/>
      <c r="AU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7"/>
      <c r="AO411" s="7"/>
      <c r="AP411" s="2"/>
      <c r="AQ411" s="2"/>
      <c r="AR411" s="2"/>
      <c r="AS411" s="2"/>
      <c r="AT411" s="2"/>
      <c r="AU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7"/>
      <c r="AO412" s="7"/>
      <c r="AP412" s="2"/>
      <c r="AQ412" s="2"/>
      <c r="AR412" s="2"/>
      <c r="AS412" s="2"/>
      <c r="AT412" s="2"/>
      <c r="AU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7"/>
      <c r="AO413" s="7"/>
      <c r="AP413" s="2"/>
      <c r="AQ413" s="2"/>
      <c r="AR413" s="2"/>
      <c r="AS413" s="2"/>
      <c r="AT413" s="2"/>
      <c r="AU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7"/>
      <c r="AO414" s="7"/>
      <c r="AP414" s="2"/>
      <c r="AQ414" s="2"/>
      <c r="AR414" s="2"/>
      <c r="AS414" s="2"/>
      <c r="AT414" s="2"/>
      <c r="AU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7"/>
      <c r="AO415" s="7"/>
      <c r="AP415" s="2"/>
      <c r="AQ415" s="2"/>
      <c r="AR415" s="2"/>
      <c r="AS415" s="2"/>
      <c r="AT415" s="2"/>
      <c r="AU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7"/>
      <c r="AO416" s="7"/>
      <c r="AP416" s="2"/>
      <c r="AQ416" s="2"/>
      <c r="AR416" s="2"/>
      <c r="AS416" s="2"/>
      <c r="AT416" s="2"/>
      <c r="AU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7"/>
      <c r="AO417" s="7"/>
      <c r="AP417" s="2"/>
      <c r="AQ417" s="2"/>
      <c r="AR417" s="2"/>
      <c r="AS417" s="2"/>
      <c r="AT417" s="2"/>
      <c r="AU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7"/>
      <c r="AO418" s="7"/>
      <c r="AP418" s="2"/>
      <c r="AQ418" s="2"/>
      <c r="AR418" s="2"/>
      <c r="AS418" s="2"/>
      <c r="AT418" s="2"/>
      <c r="AU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7"/>
      <c r="AO419" s="7"/>
      <c r="AP419" s="2"/>
      <c r="AQ419" s="2"/>
      <c r="AR419" s="2"/>
      <c r="AS419" s="2"/>
      <c r="AT419" s="2"/>
      <c r="AU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7"/>
      <c r="AO420" s="7"/>
      <c r="AP420" s="2"/>
      <c r="AQ420" s="2"/>
      <c r="AR420" s="2"/>
      <c r="AS420" s="2"/>
      <c r="AT420" s="2"/>
      <c r="AU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7"/>
      <c r="AO421" s="7"/>
      <c r="AP421" s="2"/>
      <c r="AQ421" s="2"/>
      <c r="AR421" s="2"/>
      <c r="AS421" s="2"/>
      <c r="AT421" s="2"/>
      <c r="AU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7"/>
      <c r="AO422" s="7"/>
      <c r="AP422" s="2"/>
      <c r="AQ422" s="2"/>
      <c r="AR422" s="2"/>
      <c r="AS422" s="2"/>
      <c r="AT422" s="2"/>
      <c r="AU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7"/>
      <c r="AO423" s="7"/>
      <c r="AP423" s="2"/>
      <c r="AQ423" s="2"/>
      <c r="AR423" s="2"/>
      <c r="AS423" s="2"/>
      <c r="AT423" s="2"/>
      <c r="AU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7"/>
      <c r="AO424" s="7"/>
      <c r="AP424" s="2"/>
      <c r="AQ424" s="2"/>
      <c r="AR424" s="2"/>
      <c r="AS424" s="2"/>
      <c r="AT424" s="2"/>
      <c r="AU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7"/>
      <c r="AO425" s="7"/>
      <c r="AP425" s="2"/>
      <c r="AQ425" s="2"/>
      <c r="AR425" s="2"/>
      <c r="AS425" s="2"/>
      <c r="AT425" s="2"/>
      <c r="AU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7"/>
      <c r="AO426" s="7"/>
      <c r="AP426" s="2"/>
      <c r="AQ426" s="2"/>
      <c r="AR426" s="2"/>
      <c r="AS426" s="2"/>
      <c r="AT426" s="2"/>
      <c r="AU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7"/>
      <c r="AO427" s="7"/>
      <c r="AP427" s="2"/>
      <c r="AQ427" s="2"/>
      <c r="AR427" s="2"/>
      <c r="AS427" s="2"/>
      <c r="AT427" s="2"/>
      <c r="AU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7"/>
      <c r="AO428" s="7"/>
      <c r="AP428" s="2"/>
      <c r="AQ428" s="2"/>
      <c r="AR428" s="2"/>
      <c r="AS428" s="2"/>
      <c r="AT428" s="2"/>
      <c r="AU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7"/>
      <c r="AO429" s="7"/>
      <c r="AP429" s="2"/>
      <c r="AQ429" s="2"/>
      <c r="AR429" s="2"/>
      <c r="AS429" s="2"/>
      <c r="AT429" s="2"/>
      <c r="AU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7"/>
      <c r="AO430" s="7"/>
      <c r="AP430" s="2"/>
      <c r="AQ430" s="2"/>
      <c r="AR430" s="2"/>
      <c r="AS430" s="2"/>
      <c r="AT430" s="2"/>
      <c r="AU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7"/>
      <c r="AO431" s="7"/>
      <c r="AP431" s="2"/>
      <c r="AQ431" s="2"/>
      <c r="AR431" s="2"/>
      <c r="AS431" s="2"/>
      <c r="AT431" s="2"/>
      <c r="AU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7"/>
      <c r="AO432" s="7"/>
      <c r="AP432" s="2"/>
      <c r="AQ432" s="2"/>
      <c r="AR432" s="2"/>
      <c r="AS432" s="2"/>
      <c r="AT432" s="2"/>
      <c r="AU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7"/>
      <c r="AO433" s="7"/>
      <c r="AP433" s="2"/>
      <c r="AQ433" s="2"/>
      <c r="AR433" s="2"/>
      <c r="AS433" s="2"/>
      <c r="AT433" s="2"/>
      <c r="AU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7"/>
      <c r="AO434" s="7"/>
      <c r="AP434" s="2"/>
      <c r="AQ434" s="2"/>
      <c r="AR434" s="2"/>
      <c r="AS434" s="2"/>
      <c r="AT434" s="2"/>
      <c r="AU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7"/>
      <c r="AO435" s="7"/>
      <c r="AP435" s="2"/>
      <c r="AQ435" s="2"/>
      <c r="AR435" s="2"/>
      <c r="AS435" s="2"/>
      <c r="AT435" s="2"/>
      <c r="AU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7"/>
      <c r="AO436" s="7"/>
      <c r="AP436" s="2"/>
      <c r="AQ436" s="2"/>
      <c r="AR436" s="2"/>
      <c r="AS436" s="2"/>
      <c r="AT436" s="2"/>
      <c r="AU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7"/>
      <c r="AO437" s="7"/>
      <c r="AP437" s="2"/>
      <c r="AQ437" s="2"/>
      <c r="AR437" s="2"/>
      <c r="AS437" s="2"/>
      <c r="AT437" s="2"/>
      <c r="AU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7"/>
      <c r="AO438" s="7"/>
      <c r="AP438" s="2"/>
      <c r="AQ438" s="2"/>
      <c r="AR438" s="2"/>
      <c r="AS438" s="2"/>
      <c r="AT438" s="2"/>
      <c r="AU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7"/>
      <c r="AO439" s="7"/>
      <c r="AP439" s="2"/>
      <c r="AQ439" s="2"/>
      <c r="AR439" s="2"/>
      <c r="AS439" s="2"/>
      <c r="AT439" s="2"/>
      <c r="AU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7"/>
      <c r="AO440" s="7"/>
      <c r="AP440" s="2"/>
      <c r="AQ440" s="2"/>
      <c r="AR440" s="2"/>
      <c r="AS440" s="2"/>
      <c r="AT440" s="2"/>
      <c r="AU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7"/>
      <c r="AO441" s="7"/>
      <c r="AP441" s="2"/>
      <c r="AQ441" s="2"/>
      <c r="AR441" s="2"/>
      <c r="AS441" s="2"/>
      <c r="AT441" s="2"/>
      <c r="AU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7"/>
      <c r="AO442" s="7"/>
      <c r="AP442" s="2"/>
      <c r="AQ442" s="2"/>
      <c r="AR442" s="2"/>
      <c r="AS442" s="2"/>
      <c r="AT442" s="2"/>
      <c r="AU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7"/>
      <c r="AO443" s="7"/>
      <c r="AP443" s="2"/>
      <c r="AQ443" s="2"/>
      <c r="AR443" s="2"/>
      <c r="AS443" s="2"/>
      <c r="AT443" s="2"/>
      <c r="AU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7"/>
      <c r="AO444" s="7"/>
      <c r="AP444" s="2"/>
      <c r="AQ444" s="2"/>
      <c r="AR444" s="2"/>
      <c r="AS444" s="2"/>
      <c r="AT444" s="2"/>
      <c r="AU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7"/>
      <c r="AO445" s="7"/>
      <c r="AP445" s="2"/>
      <c r="AQ445" s="2"/>
      <c r="AR445" s="2"/>
      <c r="AS445" s="2"/>
      <c r="AT445" s="2"/>
      <c r="AU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7"/>
      <c r="AO446" s="7"/>
      <c r="AP446" s="2"/>
      <c r="AQ446" s="2"/>
      <c r="AR446" s="2"/>
      <c r="AS446" s="2"/>
      <c r="AT446" s="2"/>
      <c r="AU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7"/>
      <c r="AO447" s="7"/>
      <c r="AP447" s="2"/>
      <c r="AQ447" s="2"/>
      <c r="AR447" s="2"/>
      <c r="AS447" s="2"/>
      <c r="AT447" s="2"/>
      <c r="AU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7"/>
      <c r="AO448" s="7"/>
      <c r="AP448" s="2"/>
      <c r="AQ448" s="2"/>
      <c r="AR448" s="2"/>
      <c r="AS448" s="2"/>
      <c r="AT448" s="2"/>
      <c r="AU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7"/>
      <c r="AO449" s="7"/>
      <c r="AP449" s="2"/>
      <c r="AQ449" s="2"/>
      <c r="AR449" s="2"/>
      <c r="AS449" s="2"/>
      <c r="AT449" s="2"/>
      <c r="AU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7"/>
      <c r="AO450" s="7"/>
      <c r="AP450" s="2"/>
      <c r="AQ450" s="2"/>
      <c r="AR450" s="2"/>
      <c r="AS450" s="2"/>
      <c r="AT450" s="2"/>
      <c r="AU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7"/>
      <c r="AO451" s="7"/>
      <c r="AP451" s="2"/>
      <c r="AQ451" s="2"/>
      <c r="AR451" s="2"/>
      <c r="AS451" s="2"/>
      <c r="AT451" s="2"/>
      <c r="AU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7"/>
      <c r="AO452" s="7"/>
      <c r="AP452" s="2"/>
      <c r="AQ452" s="2"/>
      <c r="AR452" s="2"/>
      <c r="AS452" s="2"/>
      <c r="AT452" s="2"/>
      <c r="AU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7"/>
      <c r="AO453" s="7"/>
      <c r="AP453" s="2"/>
      <c r="AQ453" s="2"/>
      <c r="AR453" s="2"/>
      <c r="AS453" s="2"/>
      <c r="AT453" s="2"/>
      <c r="AU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7"/>
      <c r="AO454" s="7"/>
      <c r="AP454" s="2"/>
      <c r="AQ454" s="2"/>
      <c r="AR454" s="2"/>
      <c r="AS454" s="2"/>
      <c r="AT454" s="2"/>
      <c r="AU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7"/>
      <c r="AO455" s="7"/>
      <c r="AP455" s="2"/>
      <c r="AQ455" s="2"/>
      <c r="AR455" s="2"/>
      <c r="AS455" s="2"/>
      <c r="AT455" s="2"/>
      <c r="AU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7"/>
      <c r="AO456" s="7"/>
      <c r="AP456" s="2"/>
      <c r="AQ456" s="2"/>
      <c r="AR456" s="2"/>
      <c r="AS456" s="2"/>
      <c r="AT456" s="2"/>
      <c r="AU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7"/>
      <c r="AO457" s="7"/>
      <c r="AP457" s="2"/>
      <c r="AQ457" s="2"/>
      <c r="AR457" s="2"/>
      <c r="AS457" s="2"/>
      <c r="AT457" s="2"/>
      <c r="AU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7"/>
      <c r="AO458" s="7"/>
      <c r="AP458" s="2"/>
      <c r="AQ458" s="2"/>
      <c r="AR458" s="2"/>
      <c r="AS458" s="2"/>
      <c r="AT458" s="2"/>
      <c r="AU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7"/>
      <c r="AO459" s="7"/>
      <c r="AP459" s="2"/>
      <c r="AQ459" s="2"/>
      <c r="AR459" s="2"/>
      <c r="AS459" s="2"/>
      <c r="AT459" s="2"/>
      <c r="AU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7"/>
      <c r="AO460" s="7"/>
      <c r="AP460" s="2"/>
      <c r="AQ460" s="2"/>
      <c r="AR460" s="2"/>
      <c r="AS460" s="2"/>
      <c r="AT460" s="2"/>
      <c r="AU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7"/>
      <c r="AO461" s="7"/>
      <c r="AP461" s="2"/>
      <c r="AQ461" s="2"/>
      <c r="AR461" s="2"/>
      <c r="AS461" s="2"/>
      <c r="AT461" s="2"/>
      <c r="AU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7"/>
      <c r="AO462" s="7"/>
      <c r="AP462" s="2"/>
      <c r="AQ462" s="2"/>
      <c r="AR462" s="2"/>
      <c r="AS462" s="2"/>
      <c r="AT462" s="2"/>
      <c r="AU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7"/>
      <c r="AO463" s="7"/>
      <c r="AP463" s="2"/>
      <c r="AQ463" s="2"/>
      <c r="AR463" s="2"/>
      <c r="AS463" s="2"/>
      <c r="AT463" s="2"/>
      <c r="AU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7"/>
      <c r="AO464" s="7"/>
      <c r="AP464" s="2"/>
      <c r="AQ464" s="2"/>
      <c r="AR464" s="2"/>
      <c r="AS464" s="2"/>
      <c r="AT464" s="2"/>
      <c r="AU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7"/>
      <c r="AO465" s="7"/>
      <c r="AP465" s="2"/>
      <c r="AQ465" s="2"/>
      <c r="AR465" s="2"/>
      <c r="AS465" s="2"/>
      <c r="AT465" s="2"/>
      <c r="AU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7"/>
      <c r="AO466" s="7"/>
      <c r="AP466" s="2"/>
      <c r="AQ466" s="2"/>
      <c r="AR466" s="2"/>
      <c r="AS466" s="2"/>
      <c r="AT466" s="2"/>
      <c r="AU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7"/>
      <c r="AO467" s="7"/>
      <c r="AP467" s="2"/>
      <c r="AQ467" s="2"/>
      <c r="AR467" s="2"/>
      <c r="AS467" s="2"/>
      <c r="AT467" s="2"/>
      <c r="AU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7"/>
      <c r="AO468" s="7"/>
      <c r="AP468" s="2"/>
      <c r="AQ468" s="2"/>
      <c r="AR468" s="2"/>
      <c r="AS468" s="2"/>
      <c r="AT468" s="2"/>
      <c r="AU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7"/>
      <c r="AO469" s="7"/>
      <c r="AP469" s="2"/>
      <c r="AQ469" s="2"/>
      <c r="AR469" s="2"/>
      <c r="AS469" s="2"/>
      <c r="AT469" s="2"/>
      <c r="AU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7"/>
      <c r="AO470" s="7"/>
      <c r="AP470" s="2"/>
      <c r="AQ470" s="2"/>
      <c r="AR470" s="2"/>
      <c r="AS470" s="2"/>
      <c r="AT470" s="2"/>
      <c r="AU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7"/>
      <c r="AO471" s="7"/>
      <c r="AP471" s="2"/>
      <c r="AQ471" s="2"/>
      <c r="AR471" s="2"/>
      <c r="AS471" s="2"/>
      <c r="AT471" s="2"/>
      <c r="AU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7"/>
      <c r="AO472" s="7"/>
      <c r="AP472" s="2"/>
      <c r="AQ472" s="2"/>
      <c r="AR472" s="2"/>
      <c r="AS472" s="2"/>
      <c r="AT472" s="2"/>
      <c r="AU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7"/>
      <c r="AO473" s="7"/>
      <c r="AP473" s="2"/>
      <c r="AQ473" s="2"/>
      <c r="AR473" s="2"/>
      <c r="AS473" s="2"/>
      <c r="AT473" s="2"/>
      <c r="AU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7"/>
      <c r="AO474" s="7"/>
      <c r="AP474" s="2"/>
      <c r="AQ474" s="2"/>
      <c r="AR474" s="2"/>
      <c r="AS474" s="2"/>
      <c r="AT474" s="2"/>
      <c r="AU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7"/>
      <c r="AO475" s="7"/>
      <c r="AP475" s="2"/>
      <c r="AQ475" s="2"/>
      <c r="AR475" s="2"/>
      <c r="AS475" s="2"/>
      <c r="AT475" s="2"/>
      <c r="AU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7"/>
      <c r="AO476" s="7"/>
      <c r="AP476" s="2"/>
      <c r="AQ476" s="2"/>
      <c r="AR476" s="2"/>
      <c r="AS476" s="2"/>
      <c r="AT476" s="2"/>
      <c r="AU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7"/>
      <c r="AO477" s="7"/>
      <c r="AP477" s="2"/>
      <c r="AQ477" s="2"/>
      <c r="AR477" s="2"/>
      <c r="AS477" s="2"/>
      <c r="AT477" s="2"/>
      <c r="AU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7"/>
      <c r="AO478" s="7"/>
      <c r="AP478" s="2"/>
      <c r="AQ478" s="2"/>
      <c r="AR478" s="2"/>
      <c r="AS478" s="2"/>
      <c r="AT478" s="2"/>
      <c r="AU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7"/>
      <c r="AO479" s="7"/>
      <c r="AP479" s="2"/>
      <c r="AQ479" s="2"/>
      <c r="AR479" s="2"/>
      <c r="AS479" s="2"/>
      <c r="AT479" s="2"/>
      <c r="AU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7"/>
      <c r="AO480" s="7"/>
      <c r="AP480" s="2"/>
      <c r="AQ480" s="2"/>
      <c r="AR480" s="2"/>
      <c r="AS480" s="2"/>
      <c r="AT480" s="2"/>
      <c r="AU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7"/>
      <c r="AO481" s="7"/>
      <c r="AP481" s="2"/>
      <c r="AQ481" s="2"/>
      <c r="AR481" s="2"/>
      <c r="AS481" s="2"/>
      <c r="AT481" s="2"/>
      <c r="AU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7"/>
      <c r="AO482" s="7"/>
      <c r="AP482" s="2"/>
      <c r="AQ482" s="2"/>
      <c r="AR482" s="2"/>
      <c r="AS482" s="2"/>
      <c r="AT482" s="2"/>
      <c r="AU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7"/>
      <c r="AO483" s="7"/>
      <c r="AP483" s="2"/>
      <c r="AQ483" s="2"/>
      <c r="AR483" s="2"/>
      <c r="AS483" s="2"/>
      <c r="AT483" s="2"/>
      <c r="AU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7"/>
      <c r="AO484" s="7"/>
      <c r="AP484" s="2"/>
      <c r="AQ484" s="2"/>
      <c r="AR484" s="2"/>
      <c r="AS484" s="2"/>
      <c r="AT484" s="2"/>
      <c r="AU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7"/>
      <c r="AO485" s="7"/>
      <c r="AP485" s="2"/>
      <c r="AQ485" s="2"/>
      <c r="AR485" s="2"/>
      <c r="AS485" s="2"/>
      <c r="AT485" s="2"/>
      <c r="AU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7"/>
      <c r="AO486" s="7"/>
      <c r="AP486" s="2"/>
      <c r="AQ486" s="2"/>
      <c r="AR486" s="2"/>
      <c r="AS486" s="2"/>
      <c r="AT486" s="2"/>
      <c r="AU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7"/>
      <c r="AO487" s="7"/>
      <c r="AP487" s="2"/>
      <c r="AQ487" s="2"/>
      <c r="AR487" s="2"/>
      <c r="AS487" s="2"/>
      <c r="AT487" s="2"/>
      <c r="AU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7"/>
      <c r="AO488" s="7"/>
      <c r="AP488" s="2"/>
      <c r="AQ488" s="2"/>
      <c r="AR488" s="2"/>
      <c r="AS488" s="2"/>
      <c r="AT488" s="2"/>
      <c r="AU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7"/>
      <c r="AO489" s="7"/>
      <c r="AP489" s="2"/>
      <c r="AQ489" s="2"/>
      <c r="AR489" s="2"/>
      <c r="AS489" s="2"/>
      <c r="AT489" s="2"/>
      <c r="AU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7"/>
      <c r="AO490" s="7"/>
      <c r="AP490" s="2"/>
      <c r="AQ490" s="2"/>
      <c r="AR490" s="2"/>
      <c r="AS490" s="2"/>
      <c r="AT490" s="2"/>
      <c r="AU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7"/>
      <c r="AO491" s="7"/>
      <c r="AP491" s="2"/>
      <c r="AQ491" s="2"/>
      <c r="AR491" s="2"/>
      <c r="AS491" s="2"/>
      <c r="AT491" s="2"/>
      <c r="AU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7"/>
      <c r="AO492" s="7"/>
      <c r="AP492" s="2"/>
      <c r="AQ492" s="2"/>
      <c r="AR492" s="2"/>
      <c r="AS492" s="2"/>
      <c r="AT492" s="2"/>
      <c r="AU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7"/>
      <c r="AO493" s="7"/>
      <c r="AP493" s="2"/>
      <c r="AQ493" s="2"/>
      <c r="AR493" s="2"/>
      <c r="AS493" s="2"/>
      <c r="AT493" s="2"/>
      <c r="AU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7"/>
      <c r="AO494" s="7"/>
      <c r="AP494" s="2"/>
      <c r="AQ494" s="2"/>
      <c r="AR494" s="2"/>
      <c r="AS494" s="2"/>
      <c r="AT494" s="2"/>
      <c r="AU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7"/>
      <c r="AO495" s="7"/>
      <c r="AP495" s="2"/>
      <c r="AQ495" s="2"/>
      <c r="AR495" s="2"/>
      <c r="AS495" s="2"/>
      <c r="AT495" s="2"/>
      <c r="AU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7"/>
      <c r="AO496" s="7"/>
      <c r="AP496" s="2"/>
      <c r="AQ496" s="2"/>
      <c r="AR496" s="2"/>
      <c r="AS496" s="2"/>
      <c r="AT496" s="2"/>
      <c r="AU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7"/>
      <c r="AO497" s="7"/>
      <c r="AP497" s="2"/>
      <c r="AQ497" s="2"/>
      <c r="AR497" s="2"/>
      <c r="AS497" s="2"/>
      <c r="AT497" s="2"/>
      <c r="AU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7"/>
      <c r="AO498" s="7"/>
      <c r="AP498" s="2"/>
      <c r="AQ498" s="2"/>
      <c r="AR498" s="2"/>
      <c r="AS498" s="2"/>
      <c r="AT498" s="2"/>
      <c r="AU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7"/>
      <c r="AO499" s="7"/>
      <c r="AP499" s="2"/>
      <c r="AQ499" s="2"/>
      <c r="AR499" s="2"/>
      <c r="AS499" s="2"/>
      <c r="AT499" s="2"/>
      <c r="AU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7"/>
      <c r="AO500" s="7"/>
      <c r="AP500" s="2"/>
      <c r="AQ500" s="2"/>
      <c r="AR500" s="2"/>
      <c r="AS500" s="2"/>
      <c r="AT500" s="2"/>
      <c r="AU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7"/>
      <c r="AO501" s="7"/>
      <c r="AP501" s="2"/>
      <c r="AQ501" s="2"/>
      <c r="AR501" s="2"/>
      <c r="AS501" s="2"/>
      <c r="AT501" s="2"/>
      <c r="AU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7"/>
      <c r="AO502" s="7"/>
      <c r="AP502" s="2"/>
      <c r="AQ502" s="2"/>
      <c r="AR502" s="2"/>
      <c r="AS502" s="2"/>
      <c r="AT502" s="2"/>
      <c r="AU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7"/>
      <c r="AO503" s="7"/>
      <c r="AP503" s="2"/>
      <c r="AQ503" s="2"/>
      <c r="AR503" s="2"/>
      <c r="AS503" s="2"/>
      <c r="AT503" s="2"/>
      <c r="AU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7"/>
      <c r="AO504" s="7"/>
      <c r="AP504" s="2"/>
      <c r="AQ504" s="2"/>
      <c r="AR504" s="2"/>
      <c r="AS504" s="2"/>
      <c r="AT504" s="2"/>
      <c r="AU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7"/>
      <c r="AO505" s="7"/>
      <c r="AP505" s="2"/>
      <c r="AQ505" s="2"/>
      <c r="AR505" s="2"/>
      <c r="AS505" s="2"/>
      <c r="AT505" s="2"/>
      <c r="AU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7"/>
      <c r="AO506" s="7"/>
      <c r="AP506" s="2"/>
      <c r="AQ506" s="2"/>
      <c r="AR506" s="2"/>
      <c r="AS506" s="2"/>
      <c r="AT506" s="2"/>
      <c r="AU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7"/>
      <c r="AO507" s="7"/>
      <c r="AP507" s="2"/>
      <c r="AQ507" s="2"/>
      <c r="AR507" s="2"/>
      <c r="AS507" s="2"/>
      <c r="AT507" s="2"/>
      <c r="AU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7"/>
      <c r="AO508" s="7"/>
      <c r="AP508" s="2"/>
      <c r="AQ508" s="2"/>
      <c r="AR508" s="2"/>
      <c r="AS508" s="2"/>
      <c r="AT508" s="2"/>
      <c r="AU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7"/>
      <c r="AO509" s="7"/>
      <c r="AP509" s="2"/>
      <c r="AQ509" s="2"/>
      <c r="AR509" s="2"/>
      <c r="AS509" s="2"/>
      <c r="AT509" s="2"/>
      <c r="AU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7"/>
      <c r="AO510" s="7"/>
      <c r="AP510" s="2"/>
      <c r="AQ510" s="2"/>
      <c r="AR510" s="2"/>
      <c r="AS510" s="2"/>
      <c r="AT510" s="2"/>
      <c r="AU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7"/>
      <c r="AO511" s="7"/>
      <c r="AP511" s="2"/>
      <c r="AQ511" s="2"/>
      <c r="AR511" s="2"/>
      <c r="AS511" s="2"/>
      <c r="AT511" s="2"/>
      <c r="AU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7"/>
      <c r="AO512" s="7"/>
      <c r="AP512" s="2"/>
      <c r="AQ512" s="2"/>
      <c r="AR512" s="2"/>
      <c r="AS512" s="2"/>
      <c r="AT512" s="2"/>
      <c r="AU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7"/>
      <c r="AO513" s="7"/>
      <c r="AP513" s="2"/>
      <c r="AQ513" s="2"/>
      <c r="AR513" s="2"/>
      <c r="AS513" s="2"/>
      <c r="AT513" s="2"/>
      <c r="AU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7"/>
      <c r="AO514" s="7"/>
      <c r="AP514" s="2"/>
      <c r="AQ514" s="2"/>
      <c r="AR514" s="2"/>
      <c r="AS514" s="2"/>
      <c r="AT514" s="2"/>
      <c r="AU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7"/>
      <c r="AO515" s="7"/>
      <c r="AP515" s="2"/>
      <c r="AQ515" s="2"/>
      <c r="AR515" s="2"/>
      <c r="AS515" s="2"/>
      <c r="AT515" s="2"/>
      <c r="AU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7"/>
      <c r="AO516" s="7"/>
      <c r="AP516" s="2"/>
      <c r="AQ516" s="2"/>
      <c r="AR516" s="2"/>
      <c r="AS516" s="2"/>
      <c r="AT516" s="2"/>
      <c r="AU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7"/>
      <c r="AO517" s="7"/>
      <c r="AP517" s="2"/>
      <c r="AQ517" s="2"/>
      <c r="AR517" s="2"/>
      <c r="AS517" s="2"/>
      <c r="AT517" s="2"/>
      <c r="AU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7"/>
      <c r="AO518" s="7"/>
      <c r="AP518" s="2"/>
      <c r="AQ518" s="2"/>
      <c r="AR518" s="2"/>
      <c r="AS518" s="2"/>
      <c r="AT518" s="2"/>
      <c r="AU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7"/>
      <c r="AO519" s="7"/>
      <c r="AP519" s="2"/>
      <c r="AQ519" s="2"/>
      <c r="AR519" s="2"/>
      <c r="AS519" s="2"/>
      <c r="AT519" s="2"/>
      <c r="AU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7"/>
      <c r="AO520" s="7"/>
      <c r="AP520" s="2"/>
      <c r="AQ520" s="2"/>
      <c r="AR520" s="2"/>
      <c r="AS520" s="2"/>
      <c r="AT520" s="2"/>
      <c r="AU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7"/>
      <c r="AO521" s="7"/>
      <c r="AP521" s="2"/>
      <c r="AQ521" s="2"/>
      <c r="AR521" s="2"/>
      <c r="AS521" s="2"/>
      <c r="AT521" s="2"/>
      <c r="AU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7"/>
      <c r="AO522" s="7"/>
      <c r="AP522" s="2"/>
      <c r="AQ522" s="2"/>
      <c r="AR522" s="2"/>
      <c r="AS522" s="2"/>
      <c r="AT522" s="2"/>
      <c r="AU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7"/>
      <c r="AO523" s="7"/>
      <c r="AP523" s="2"/>
      <c r="AQ523" s="2"/>
      <c r="AR523" s="2"/>
      <c r="AS523" s="2"/>
      <c r="AT523" s="2"/>
      <c r="AU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7"/>
      <c r="AO524" s="7"/>
      <c r="AP524" s="2"/>
      <c r="AQ524" s="2"/>
      <c r="AR524" s="2"/>
      <c r="AS524" s="2"/>
      <c r="AT524" s="2"/>
      <c r="AU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7"/>
      <c r="AO525" s="7"/>
      <c r="AP525" s="2"/>
      <c r="AQ525" s="2"/>
      <c r="AR525" s="2"/>
      <c r="AS525" s="2"/>
      <c r="AT525" s="2"/>
      <c r="AU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7"/>
      <c r="AO526" s="7"/>
      <c r="AP526" s="2"/>
      <c r="AQ526" s="2"/>
      <c r="AR526" s="2"/>
      <c r="AS526" s="2"/>
      <c r="AT526" s="2"/>
      <c r="AU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7"/>
      <c r="AO527" s="7"/>
      <c r="AP527" s="2"/>
      <c r="AQ527" s="2"/>
      <c r="AR527" s="2"/>
      <c r="AS527" s="2"/>
      <c r="AT527" s="2"/>
      <c r="AU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7"/>
      <c r="AO528" s="7"/>
      <c r="AP528" s="2"/>
      <c r="AQ528" s="2"/>
      <c r="AR528" s="2"/>
      <c r="AS528" s="2"/>
      <c r="AT528" s="2"/>
      <c r="AU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7"/>
      <c r="AO529" s="7"/>
      <c r="AP529" s="2"/>
      <c r="AQ529" s="2"/>
      <c r="AR529" s="2"/>
      <c r="AS529" s="2"/>
      <c r="AT529" s="2"/>
      <c r="AU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7"/>
      <c r="AO530" s="7"/>
      <c r="AP530" s="2"/>
      <c r="AQ530" s="2"/>
      <c r="AR530" s="2"/>
      <c r="AS530" s="2"/>
      <c r="AT530" s="2"/>
      <c r="AU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7"/>
      <c r="AO531" s="7"/>
      <c r="AP531" s="2"/>
      <c r="AQ531" s="2"/>
      <c r="AR531" s="2"/>
      <c r="AS531" s="2"/>
      <c r="AT531" s="2"/>
      <c r="AU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7"/>
      <c r="AO532" s="7"/>
      <c r="AP532" s="2"/>
      <c r="AQ532" s="2"/>
      <c r="AR532" s="2"/>
      <c r="AS532" s="2"/>
      <c r="AT532" s="2"/>
      <c r="AU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7"/>
      <c r="AO533" s="7"/>
      <c r="AP533" s="2"/>
      <c r="AQ533" s="2"/>
      <c r="AR533" s="2"/>
      <c r="AS533" s="2"/>
      <c r="AT533" s="2"/>
      <c r="AU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7"/>
      <c r="AO534" s="7"/>
      <c r="AP534" s="2"/>
      <c r="AQ534" s="2"/>
      <c r="AR534" s="2"/>
      <c r="AS534" s="2"/>
      <c r="AT534" s="2"/>
      <c r="AU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7"/>
      <c r="AO535" s="7"/>
      <c r="AP535" s="2"/>
      <c r="AQ535" s="2"/>
      <c r="AR535" s="2"/>
      <c r="AS535" s="2"/>
      <c r="AT535" s="2"/>
      <c r="AU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7"/>
      <c r="AO536" s="7"/>
      <c r="AP536" s="2"/>
      <c r="AQ536" s="2"/>
      <c r="AR536" s="2"/>
      <c r="AS536" s="2"/>
      <c r="AT536" s="2"/>
      <c r="AU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7"/>
      <c r="AO537" s="7"/>
      <c r="AP537" s="2"/>
      <c r="AQ537" s="2"/>
      <c r="AR537" s="2"/>
      <c r="AS537" s="2"/>
      <c r="AT537" s="2"/>
      <c r="AU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7"/>
      <c r="AO538" s="7"/>
      <c r="AP538" s="2"/>
      <c r="AQ538" s="2"/>
      <c r="AR538" s="2"/>
      <c r="AS538" s="2"/>
      <c r="AT538" s="2"/>
      <c r="AU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7"/>
      <c r="AO539" s="7"/>
      <c r="AP539" s="2"/>
      <c r="AQ539" s="2"/>
      <c r="AR539" s="2"/>
      <c r="AS539" s="2"/>
      <c r="AT539" s="2"/>
      <c r="AU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7"/>
      <c r="AO540" s="7"/>
      <c r="AP540" s="2"/>
      <c r="AQ540" s="2"/>
      <c r="AR540" s="2"/>
      <c r="AS540" s="2"/>
      <c r="AT540" s="2"/>
      <c r="AU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7"/>
      <c r="AO541" s="7"/>
      <c r="AP541" s="2"/>
      <c r="AQ541" s="2"/>
      <c r="AR541" s="2"/>
      <c r="AS541" s="2"/>
      <c r="AT541" s="2"/>
      <c r="AU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7"/>
      <c r="AO542" s="7"/>
      <c r="AP542" s="2"/>
      <c r="AQ542" s="2"/>
      <c r="AR542" s="2"/>
      <c r="AS542" s="2"/>
      <c r="AT542" s="2"/>
      <c r="AU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7"/>
      <c r="AO543" s="7"/>
      <c r="AP543" s="2"/>
      <c r="AQ543" s="2"/>
      <c r="AR543" s="2"/>
      <c r="AS543" s="2"/>
      <c r="AT543" s="2"/>
      <c r="AU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7"/>
      <c r="AO544" s="7"/>
      <c r="AP544" s="2"/>
      <c r="AQ544" s="2"/>
      <c r="AR544" s="2"/>
      <c r="AS544" s="2"/>
      <c r="AT544" s="2"/>
      <c r="AU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7"/>
      <c r="AO545" s="7"/>
      <c r="AP545" s="2"/>
      <c r="AQ545" s="2"/>
      <c r="AR545" s="2"/>
      <c r="AS545" s="2"/>
      <c r="AT545" s="2"/>
      <c r="AU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7"/>
      <c r="AO546" s="7"/>
      <c r="AP546" s="2"/>
      <c r="AQ546" s="2"/>
      <c r="AR546" s="2"/>
      <c r="AS546" s="2"/>
      <c r="AT546" s="2"/>
      <c r="AU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7"/>
      <c r="AO547" s="7"/>
      <c r="AP547" s="2"/>
      <c r="AQ547" s="2"/>
      <c r="AR547" s="2"/>
      <c r="AS547" s="2"/>
      <c r="AT547" s="2"/>
      <c r="AU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7"/>
      <c r="AO548" s="7"/>
      <c r="AP548" s="2"/>
      <c r="AQ548" s="2"/>
      <c r="AR548" s="2"/>
      <c r="AS548" s="2"/>
      <c r="AT548" s="2"/>
      <c r="AU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7"/>
      <c r="AO549" s="7"/>
      <c r="AP549" s="2"/>
      <c r="AQ549" s="2"/>
      <c r="AR549" s="2"/>
      <c r="AS549" s="2"/>
      <c r="AT549" s="2"/>
      <c r="AU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7"/>
      <c r="AO550" s="7"/>
      <c r="AP550" s="2"/>
      <c r="AQ550" s="2"/>
      <c r="AR550" s="2"/>
      <c r="AS550" s="2"/>
      <c r="AT550" s="2"/>
      <c r="AU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7"/>
      <c r="AO551" s="7"/>
      <c r="AP551" s="2"/>
      <c r="AQ551" s="2"/>
      <c r="AR551" s="2"/>
      <c r="AS551" s="2"/>
      <c r="AT551" s="2"/>
      <c r="AU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7"/>
      <c r="AO552" s="7"/>
      <c r="AP552" s="2"/>
      <c r="AQ552" s="2"/>
      <c r="AR552" s="2"/>
      <c r="AS552" s="2"/>
      <c r="AT552" s="2"/>
      <c r="AU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7"/>
      <c r="AO553" s="7"/>
      <c r="AP553" s="2"/>
      <c r="AQ553" s="2"/>
      <c r="AR553" s="2"/>
      <c r="AS553" s="2"/>
      <c r="AT553" s="2"/>
      <c r="AU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7"/>
      <c r="AO554" s="7"/>
      <c r="AP554" s="2"/>
      <c r="AQ554" s="2"/>
      <c r="AR554" s="2"/>
      <c r="AS554" s="2"/>
      <c r="AT554" s="2"/>
      <c r="AU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7"/>
      <c r="AO555" s="7"/>
      <c r="AP555" s="2"/>
      <c r="AQ555" s="2"/>
      <c r="AR555" s="2"/>
      <c r="AS555" s="2"/>
      <c r="AT555" s="2"/>
      <c r="AU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7"/>
      <c r="AO556" s="7"/>
      <c r="AP556" s="2"/>
      <c r="AQ556" s="2"/>
      <c r="AR556" s="2"/>
      <c r="AS556" s="2"/>
      <c r="AT556" s="2"/>
      <c r="AU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7"/>
      <c r="AO557" s="7"/>
      <c r="AP557" s="2"/>
      <c r="AQ557" s="2"/>
      <c r="AR557" s="2"/>
      <c r="AS557" s="2"/>
      <c r="AT557" s="2"/>
      <c r="AU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7"/>
      <c r="AO558" s="7"/>
      <c r="AP558" s="2"/>
      <c r="AQ558" s="2"/>
      <c r="AR558" s="2"/>
      <c r="AS558" s="2"/>
      <c r="AT558" s="2"/>
      <c r="AU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7"/>
      <c r="AO559" s="7"/>
      <c r="AP559" s="2"/>
      <c r="AQ559" s="2"/>
      <c r="AR559" s="2"/>
      <c r="AS559" s="2"/>
      <c r="AT559" s="2"/>
      <c r="AU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7"/>
      <c r="AO560" s="7"/>
      <c r="AP560" s="2"/>
      <c r="AQ560" s="2"/>
      <c r="AR560" s="2"/>
      <c r="AS560" s="2"/>
      <c r="AT560" s="2"/>
      <c r="AU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7"/>
      <c r="AO561" s="7"/>
      <c r="AP561" s="2"/>
      <c r="AQ561" s="2"/>
      <c r="AR561" s="2"/>
      <c r="AS561" s="2"/>
      <c r="AT561" s="2"/>
      <c r="AU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7"/>
      <c r="AO562" s="7"/>
      <c r="AP562" s="2"/>
      <c r="AQ562" s="2"/>
      <c r="AR562" s="2"/>
      <c r="AS562" s="2"/>
      <c r="AT562" s="2"/>
      <c r="AU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7"/>
      <c r="AO563" s="7"/>
      <c r="AP563" s="2"/>
      <c r="AQ563" s="2"/>
      <c r="AR563" s="2"/>
      <c r="AS563" s="2"/>
      <c r="AT563" s="2"/>
      <c r="AU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7"/>
      <c r="AO564" s="7"/>
      <c r="AP564" s="2"/>
      <c r="AQ564" s="2"/>
      <c r="AR564" s="2"/>
      <c r="AS564" s="2"/>
      <c r="AT564" s="2"/>
      <c r="AU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7"/>
      <c r="AO565" s="7"/>
      <c r="AP565" s="2"/>
      <c r="AQ565" s="2"/>
      <c r="AR565" s="2"/>
      <c r="AS565" s="2"/>
      <c r="AT565" s="2"/>
      <c r="AU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7"/>
      <c r="AO566" s="7"/>
      <c r="AP566" s="2"/>
      <c r="AQ566" s="2"/>
      <c r="AR566" s="2"/>
      <c r="AS566" s="2"/>
      <c r="AT566" s="2"/>
      <c r="AU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7"/>
      <c r="AO567" s="7"/>
      <c r="AP567" s="2"/>
      <c r="AQ567" s="2"/>
      <c r="AR567" s="2"/>
      <c r="AS567" s="2"/>
      <c r="AT567" s="2"/>
      <c r="AU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7"/>
      <c r="AO568" s="7"/>
      <c r="AP568" s="2"/>
      <c r="AQ568" s="2"/>
      <c r="AR568" s="2"/>
      <c r="AS568" s="2"/>
      <c r="AT568" s="2"/>
      <c r="AU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7"/>
      <c r="AO569" s="7"/>
      <c r="AP569" s="2"/>
      <c r="AQ569" s="2"/>
      <c r="AR569" s="2"/>
      <c r="AS569" s="2"/>
      <c r="AT569" s="2"/>
      <c r="AU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7"/>
      <c r="AO570" s="7"/>
      <c r="AP570" s="2"/>
      <c r="AQ570" s="2"/>
      <c r="AR570" s="2"/>
      <c r="AS570" s="2"/>
      <c r="AT570" s="2"/>
      <c r="AU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7"/>
      <c r="AO571" s="7"/>
      <c r="AP571" s="2"/>
      <c r="AQ571" s="2"/>
      <c r="AR571" s="2"/>
      <c r="AS571" s="2"/>
      <c r="AT571" s="2"/>
      <c r="AU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7"/>
      <c r="AO572" s="7"/>
      <c r="AP572" s="2"/>
      <c r="AQ572" s="2"/>
      <c r="AR572" s="2"/>
      <c r="AS572" s="2"/>
      <c r="AT572" s="2"/>
      <c r="AU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7"/>
      <c r="AO573" s="7"/>
      <c r="AP573" s="2"/>
      <c r="AQ573" s="2"/>
      <c r="AR573" s="2"/>
      <c r="AS573" s="2"/>
      <c r="AT573" s="2"/>
      <c r="AU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7"/>
      <c r="AO574" s="7"/>
      <c r="AP574" s="2"/>
      <c r="AQ574" s="2"/>
      <c r="AR574" s="2"/>
      <c r="AS574" s="2"/>
      <c r="AT574" s="2"/>
      <c r="AU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7"/>
      <c r="AO575" s="7"/>
      <c r="AP575" s="2"/>
      <c r="AQ575" s="2"/>
      <c r="AR575" s="2"/>
      <c r="AS575" s="2"/>
      <c r="AT575" s="2"/>
      <c r="AU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7"/>
      <c r="AO576" s="7"/>
      <c r="AP576" s="2"/>
      <c r="AQ576" s="2"/>
      <c r="AR576" s="2"/>
      <c r="AS576" s="2"/>
      <c r="AT576" s="2"/>
      <c r="AU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7"/>
      <c r="AO577" s="7"/>
      <c r="AP577" s="2"/>
      <c r="AQ577" s="2"/>
      <c r="AR577" s="2"/>
      <c r="AS577" s="2"/>
      <c r="AT577" s="2"/>
      <c r="AU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7"/>
      <c r="AO578" s="7"/>
      <c r="AP578" s="2"/>
      <c r="AQ578" s="2"/>
      <c r="AR578" s="2"/>
      <c r="AS578" s="2"/>
      <c r="AT578" s="2"/>
      <c r="AU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7"/>
      <c r="AO579" s="7"/>
      <c r="AP579" s="2"/>
      <c r="AQ579" s="2"/>
      <c r="AR579" s="2"/>
      <c r="AS579" s="2"/>
      <c r="AT579" s="2"/>
      <c r="AU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7"/>
      <c r="AO580" s="7"/>
      <c r="AP580" s="2"/>
      <c r="AQ580" s="2"/>
      <c r="AR580" s="2"/>
      <c r="AS580" s="2"/>
      <c r="AT580" s="2"/>
      <c r="AU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7"/>
      <c r="AO581" s="7"/>
      <c r="AP581" s="2"/>
      <c r="AQ581" s="2"/>
      <c r="AR581" s="2"/>
      <c r="AS581" s="2"/>
      <c r="AT581" s="2"/>
      <c r="AU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7"/>
      <c r="AO582" s="7"/>
      <c r="AP582" s="2"/>
      <c r="AQ582" s="2"/>
      <c r="AR582" s="2"/>
      <c r="AS582" s="2"/>
      <c r="AT582" s="2"/>
      <c r="AU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7"/>
      <c r="AO583" s="7"/>
      <c r="AP583" s="2"/>
      <c r="AQ583" s="2"/>
      <c r="AR583" s="2"/>
      <c r="AS583" s="2"/>
      <c r="AT583" s="2"/>
      <c r="AU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7"/>
      <c r="AO584" s="7"/>
      <c r="AP584" s="2"/>
      <c r="AQ584" s="2"/>
      <c r="AR584" s="2"/>
      <c r="AS584" s="2"/>
      <c r="AT584" s="2"/>
      <c r="AU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7"/>
      <c r="AO585" s="7"/>
      <c r="AP585" s="2"/>
      <c r="AQ585" s="2"/>
      <c r="AR585" s="2"/>
      <c r="AS585" s="2"/>
      <c r="AT585" s="2"/>
      <c r="AU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7"/>
      <c r="AO586" s="7"/>
      <c r="AP586" s="2"/>
      <c r="AQ586" s="2"/>
      <c r="AR586" s="2"/>
      <c r="AS586" s="2"/>
      <c r="AT586" s="2"/>
      <c r="AU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7"/>
      <c r="AO587" s="7"/>
      <c r="AP587" s="2"/>
      <c r="AQ587" s="2"/>
      <c r="AR587" s="2"/>
      <c r="AS587" s="2"/>
      <c r="AT587" s="2"/>
      <c r="AU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7"/>
      <c r="AO588" s="7"/>
      <c r="AP588" s="2"/>
      <c r="AQ588" s="2"/>
      <c r="AR588" s="2"/>
      <c r="AS588" s="2"/>
      <c r="AT588" s="2"/>
      <c r="AU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7"/>
      <c r="AO589" s="7"/>
      <c r="AP589" s="2"/>
      <c r="AQ589" s="2"/>
      <c r="AR589" s="2"/>
      <c r="AS589" s="2"/>
      <c r="AT589" s="2"/>
      <c r="AU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7"/>
      <c r="AO590" s="7"/>
      <c r="AP590" s="2"/>
      <c r="AQ590" s="2"/>
      <c r="AR590" s="2"/>
      <c r="AS590" s="2"/>
      <c r="AT590" s="2"/>
      <c r="AU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7"/>
      <c r="AO591" s="7"/>
      <c r="AP591" s="2"/>
      <c r="AQ591" s="2"/>
      <c r="AR591" s="2"/>
      <c r="AS591" s="2"/>
      <c r="AT591" s="2"/>
      <c r="AU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7"/>
      <c r="AO592" s="7"/>
      <c r="AP592" s="2"/>
      <c r="AQ592" s="2"/>
      <c r="AR592" s="2"/>
      <c r="AS592" s="2"/>
      <c r="AT592" s="2"/>
      <c r="AU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7"/>
      <c r="AO593" s="7"/>
      <c r="AP593" s="2"/>
      <c r="AQ593" s="2"/>
      <c r="AR593" s="2"/>
      <c r="AS593" s="2"/>
      <c r="AT593" s="2"/>
      <c r="AU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7"/>
      <c r="AO594" s="7"/>
      <c r="AP594" s="2"/>
      <c r="AQ594" s="2"/>
      <c r="AR594" s="2"/>
      <c r="AS594" s="2"/>
      <c r="AT594" s="2"/>
      <c r="AU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7"/>
      <c r="AO595" s="7"/>
      <c r="AP595" s="2"/>
      <c r="AQ595" s="2"/>
      <c r="AR595" s="2"/>
      <c r="AS595" s="2"/>
      <c r="AT595" s="2"/>
      <c r="AU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7"/>
      <c r="AO596" s="7"/>
      <c r="AP596" s="2"/>
      <c r="AQ596" s="2"/>
      <c r="AR596" s="2"/>
      <c r="AS596" s="2"/>
      <c r="AT596" s="2"/>
      <c r="AU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7"/>
      <c r="AO597" s="7"/>
      <c r="AP597" s="2"/>
      <c r="AQ597" s="2"/>
      <c r="AR597" s="2"/>
      <c r="AS597" s="2"/>
      <c r="AT597" s="2"/>
      <c r="AU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7"/>
      <c r="AO598" s="7"/>
      <c r="AP598" s="2"/>
      <c r="AQ598" s="2"/>
      <c r="AR598" s="2"/>
      <c r="AS598" s="2"/>
      <c r="AT598" s="2"/>
      <c r="AU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7"/>
      <c r="AO599" s="7"/>
      <c r="AP599" s="2"/>
      <c r="AQ599" s="2"/>
      <c r="AR599" s="2"/>
      <c r="AS599" s="2"/>
      <c r="AT599" s="2"/>
      <c r="AU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7"/>
      <c r="AO600" s="7"/>
      <c r="AP600" s="2"/>
      <c r="AQ600" s="2"/>
      <c r="AR600" s="2"/>
      <c r="AS600" s="2"/>
      <c r="AT600" s="2"/>
      <c r="AU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7"/>
      <c r="AO601" s="7"/>
      <c r="AP601" s="2"/>
      <c r="AQ601" s="2"/>
      <c r="AR601" s="2"/>
      <c r="AS601" s="2"/>
      <c r="AT601" s="2"/>
      <c r="AU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7"/>
      <c r="AO602" s="7"/>
      <c r="AP602" s="2"/>
      <c r="AQ602" s="2"/>
      <c r="AR602" s="2"/>
      <c r="AS602" s="2"/>
      <c r="AT602" s="2"/>
      <c r="AU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7"/>
      <c r="AO603" s="7"/>
      <c r="AP603" s="2"/>
      <c r="AQ603" s="2"/>
      <c r="AR603" s="2"/>
      <c r="AS603" s="2"/>
      <c r="AT603" s="2"/>
      <c r="AU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7"/>
      <c r="AO604" s="7"/>
      <c r="AP604" s="2"/>
      <c r="AQ604" s="2"/>
      <c r="AR604" s="2"/>
      <c r="AS604" s="2"/>
      <c r="AT604" s="2"/>
      <c r="AU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7"/>
      <c r="AO605" s="7"/>
      <c r="AP605" s="2"/>
      <c r="AQ605" s="2"/>
      <c r="AR605" s="2"/>
      <c r="AS605" s="2"/>
      <c r="AT605" s="2"/>
      <c r="AU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7"/>
      <c r="AO606" s="7"/>
      <c r="AP606" s="2"/>
      <c r="AQ606" s="2"/>
      <c r="AR606" s="2"/>
      <c r="AS606" s="2"/>
      <c r="AT606" s="2"/>
      <c r="AU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7"/>
      <c r="AO607" s="7"/>
      <c r="AP607" s="2"/>
      <c r="AQ607" s="2"/>
      <c r="AR607" s="2"/>
      <c r="AS607" s="2"/>
      <c r="AT607" s="2"/>
      <c r="AU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7"/>
      <c r="AO608" s="7"/>
      <c r="AP608" s="2"/>
      <c r="AQ608" s="2"/>
      <c r="AR608" s="2"/>
      <c r="AS608" s="2"/>
      <c r="AT608" s="2"/>
      <c r="AU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7"/>
      <c r="AO609" s="7"/>
      <c r="AP609" s="2"/>
      <c r="AQ609" s="2"/>
      <c r="AR609" s="2"/>
      <c r="AS609" s="2"/>
      <c r="AT609" s="2"/>
      <c r="AU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7"/>
      <c r="AO610" s="7"/>
      <c r="AP610" s="2"/>
      <c r="AQ610" s="2"/>
      <c r="AR610" s="2"/>
      <c r="AS610" s="2"/>
      <c r="AT610" s="2"/>
      <c r="AU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7"/>
      <c r="AO611" s="7"/>
      <c r="AP611" s="2"/>
      <c r="AQ611" s="2"/>
      <c r="AR611" s="2"/>
      <c r="AS611" s="2"/>
      <c r="AT611" s="2"/>
      <c r="AU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7"/>
      <c r="AO612" s="7"/>
      <c r="AP612" s="2"/>
      <c r="AQ612" s="2"/>
      <c r="AR612" s="2"/>
      <c r="AS612" s="2"/>
      <c r="AT612" s="2"/>
      <c r="AU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7"/>
      <c r="AO613" s="7"/>
      <c r="AP613" s="2"/>
      <c r="AQ613" s="2"/>
      <c r="AR613" s="2"/>
      <c r="AS613" s="2"/>
      <c r="AT613" s="2"/>
      <c r="AU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7"/>
      <c r="AO614" s="7"/>
      <c r="AP614" s="2"/>
      <c r="AQ614" s="2"/>
      <c r="AR614" s="2"/>
      <c r="AS614" s="2"/>
      <c r="AT614" s="2"/>
      <c r="AU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7"/>
      <c r="AO615" s="7"/>
      <c r="AP615" s="2"/>
      <c r="AQ615" s="2"/>
      <c r="AR615" s="2"/>
      <c r="AS615" s="2"/>
      <c r="AT615" s="2"/>
      <c r="AU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7"/>
      <c r="AO616" s="7"/>
      <c r="AP616" s="2"/>
      <c r="AQ616" s="2"/>
      <c r="AR616" s="2"/>
      <c r="AS616" s="2"/>
      <c r="AT616" s="2"/>
      <c r="AU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7"/>
      <c r="AO617" s="7"/>
      <c r="AP617" s="2"/>
      <c r="AQ617" s="2"/>
      <c r="AR617" s="2"/>
      <c r="AS617" s="2"/>
      <c r="AT617" s="2"/>
      <c r="AU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7"/>
      <c r="AO618" s="7"/>
      <c r="AP618" s="2"/>
      <c r="AQ618" s="2"/>
      <c r="AR618" s="2"/>
      <c r="AS618" s="2"/>
      <c r="AT618" s="2"/>
      <c r="AU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7"/>
      <c r="AO619" s="7"/>
      <c r="AP619" s="2"/>
      <c r="AQ619" s="2"/>
      <c r="AR619" s="2"/>
      <c r="AS619" s="2"/>
      <c r="AT619" s="2"/>
      <c r="AU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7"/>
      <c r="AO620" s="7"/>
      <c r="AP620" s="2"/>
      <c r="AQ620" s="2"/>
      <c r="AR620" s="2"/>
      <c r="AS620" s="2"/>
      <c r="AT620" s="2"/>
      <c r="AU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7"/>
      <c r="AO621" s="7"/>
      <c r="AP621" s="2"/>
      <c r="AQ621" s="2"/>
      <c r="AR621" s="2"/>
      <c r="AS621" s="2"/>
      <c r="AT621" s="2"/>
      <c r="AU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7"/>
      <c r="AO622" s="7"/>
      <c r="AP622" s="2"/>
      <c r="AQ622" s="2"/>
      <c r="AR622" s="2"/>
      <c r="AS622" s="2"/>
      <c r="AT622" s="2"/>
      <c r="AU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7"/>
      <c r="AO623" s="7"/>
      <c r="AP623" s="2"/>
      <c r="AQ623" s="2"/>
      <c r="AR623" s="2"/>
      <c r="AS623" s="2"/>
      <c r="AT623" s="2"/>
      <c r="AU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7"/>
      <c r="AO624" s="7"/>
      <c r="AP624" s="2"/>
      <c r="AQ624" s="2"/>
      <c r="AR624" s="2"/>
      <c r="AS624" s="2"/>
      <c r="AT624" s="2"/>
      <c r="AU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7"/>
      <c r="AO625" s="7"/>
      <c r="AP625" s="2"/>
      <c r="AQ625" s="2"/>
      <c r="AR625" s="2"/>
      <c r="AS625" s="2"/>
      <c r="AT625" s="2"/>
      <c r="AU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7"/>
      <c r="AO626" s="7"/>
      <c r="AP626" s="2"/>
      <c r="AQ626" s="2"/>
      <c r="AR626" s="2"/>
      <c r="AS626" s="2"/>
      <c r="AT626" s="2"/>
      <c r="AU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7"/>
      <c r="AO627" s="7"/>
      <c r="AP627" s="2"/>
      <c r="AQ627" s="2"/>
      <c r="AR627" s="2"/>
      <c r="AS627" s="2"/>
      <c r="AT627" s="2"/>
      <c r="AU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7"/>
      <c r="AO628" s="7"/>
      <c r="AP628" s="2"/>
      <c r="AQ628" s="2"/>
      <c r="AR628" s="2"/>
      <c r="AS628" s="2"/>
      <c r="AT628" s="2"/>
      <c r="AU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7"/>
      <c r="AO629" s="7"/>
      <c r="AP629" s="2"/>
      <c r="AQ629" s="2"/>
      <c r="AR629" s="2"/>
      <c r="AS629" s="2"/>
      <c r="AT629" s="2"/>
      <c r="AU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7"/>
      <c r="AO630" s="7"/>
      <c r="AP630" s="2"/>
      <c r="AQ630" s="2"/>
      <c r="AR630" s="2"/>
      <c r="AS630" s="2"/>
      <c r="AT630" s="2"/>
      <c r="AU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7"/>
      <c r="AO631" s="7"/>
      <c r="AP631" s="2"/>
      <c r="AQ631" s="2"/>
      <c r="AR631" s="2"/>
      <c r="AS631" s="2"/>
      <c r="AT631" s="2"/>
      <c r="AU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7"/>
      <c r="AO632" s="7"/>
      <c r="AP632" s="2"/>
      <c r="AQ632" s="2"/>
      <c r="AR632" s="2"/>
      <c r="AS632" s="2"/>
      <c r="AT632" s="2"/>
      <c r="AU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7"/>
      <c r="AO633" s="7"/>
      <c r="AP633" s="2"/>
      <c r="AQ633" s="2"/>
      <c r="AR633" s="2"/>
      <c r="AS633" s="2"/>
      <c r="AT633" s="2"/>
      <c r="AU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7"/>
      <c r="AO634" s="7"/>
      <c r="AP634" s="2"/>
      <c r="AQ634" s="2"/>
      <c r="AR634" s="2"/>
      <c r="AS634" s="2"/>
      <c r="AT634" s="2"/>
      <c r="AU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7"/>
      <c r="AO635" s="7"/>
      <c r="AP635" s="2"/>
      <c r="AQ635" s="2"/>
      <c r="AR635" s="2"/>
      <c r="AS635" s="2"/>
      <c r="AT635" s="2"/>
      <c r="AU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7"/>
      <c r="AO636" s="7"/>
      <c r="AP636" s="2"/>
      <c r="AQ636" s="2"/>
      <c r="AR636" s="2"/>
      <c r="AS636" s="2"/>
      <c r="AT636" s="2"/>
      <c r="AU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7"/>
      <c r="AO637" s="7"/>
      <c r="AP637" s="2"/>
      <c r="AQ637" s="2"/>
      <c r="AR637" s="2"/>
      <c r="AS637" s="2"/>
      <c r="AT637" s="2"/>
      <c r="AU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7"/>
      <c r="AO638" s="7"/>
      <c r="AP638" s="2"/>
      <c r="AQ638" s="2"/>
      <c r="AR638" s="2"/>
      <c r="AS638" s="2"/>
      <c r="AT638" s="2"/>
      <c r="AU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7"/>
      <c r="AO639" s="7"/>
      <c r="AP639" s="2"/>
      <c r="AQ639" s="2"/>
      <c r="AR639" s="2"/>
      <c r="AS639" s="2"/>
      <c r="AT639" s="2"/>
      <c r="AU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7"/>
      <c r="AO640" s="7"/>
      <c r="AP640" s="2"/>
      <c r="AQ640" s="2"/>
      <c r="AR640" s="2"/>
      <c r="AS640" s="2"/>
      <c r="AT640" s="2"/>
      <c r="AU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7"/>
      <c r="AO641" s="7"/>
      <c r="AP641" s="2"/>
      <c r="AQ641" s="2"/>
      <c r="AR641" s="2"/>
      <c r="AS641" s="2"/>
      <c r="AT641" s="2"/>
      <c r="AU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7"/>
      <c r="AO642" s="7"/>
      <c r="AP642" s="2"/>
      <c r="AQ642" s="2"/>
      <c r="AR642" s="2"/>
      <c r="AS642" s="2"/>
      <c r="AT642" s="2"/>
      <c r="AU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7"/>
      <c r="AO643" s="7"/>
      <c r="AP643" s="2"/>
      <c r="AQ643" s="2"/>
      <c r="AR643" s="2"/>
      <c r="AS643" s="2"/>
      <c r="AT643" s="2"/>
      <c r="AU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7"/>
      <c r="AO644" s="7"/>
      <c r="AP644" s="2"/>
      <c r="AQ644" s="2"/>
      <c r="AR644" s="2"/>
      <c r="AS644" s="2"/>
      <c r="AT644" s="2"/>
      <c r="AU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7"/>
      <c r="AO645" s="7"/>
      <c r="AP645" s="2"/>
      <c r="AQ645" s="2"/>
      <c r="AR645" s="2"/>
      <c r="AS645" s="2"/>
      <c r="AT645" s="2"/>
      <c r="AU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7"/>
      <c r="AO646" s="7"/>
      <c r="AP646" s="2"/>
      <c r="AQ646" s="2"/>
      <c r="AR646" s="2"/>
      <c r="AS646" s="2"/>
      <c r="AT646" s="2"/>
      <c r="AU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7"/>
      <c r="AO647" s="7"/>
      <c r="AP647" s="2"/>
      <c r="AQ647" s="2"/>
      <c r="AR647" s="2"/>
      <c r="AS647" s="2"/>
      <c r="AT647" s="2"/>
      <c r="AU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7"/>
      <c r="AO648" s="7"/>
      <c r="AP648" s="2"/>
      <c r="AQ648" s="2"/>
      <c r="AR648" s="2"/>
      <c r="AS648" s="2"/>
      <c r="AT648" s="2"/>
      <c r="AU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7"/>
      <c r="AO649" s="7"/>
      <c r="AP649" s="2"/>
      <c r="AQ649" s="2"/>
      <c r="AR649" s="2"/>
      <c r="AS649" s="2"/>
      <c r="AT649" s="2"/>
      <c r="AU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7"/>
      <c r="AO650" s="7"/>
      <c r="AP650" s="2"/>
      <c r="AQ650" s="2"/>
      <c r="AR650" s="2"/>
      <c r="AS650" s="2"/>
      <c r="AT650" s="2"/>
      <c r="AU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7"/>
      <c r="AO651" s="7"/>
      <c r="AP651" s="2"/>
      <c r="AQ651" s="2"/>
      <c r="AR651" s="2"/>
      <c r="AS651" s="2"/>
      <c r="AT651" s="2"/>
      <c r="AU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7"/>
      <c r="AO652" s="7"/>
      <c r="AP652" s="2"/>
      <c r="AQ652" s="2"/>
      <c r="AR652" s="2"/>
      <c r="AS652" s="2"/>
      <c r="AT652" s="2"/>
      <c r="AU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7"/>
      <c r="AO653" s="7"/>
      <c r="AP653" s="2"/>
      <c r="AQ653" s="2"/>
      <c r="AR653" s="2"/>
      <c r="AS653" s="2"/>
      <c r="AT653" s="2"/>
      <c r="AU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7"/>
      <c r="AO654" s="7"/>
      <c r="AP654" s="2"/>
      <c r="AQ654" s="2"/>
      <c r="AR654" s="2"/>
      <c r="AS654" s="2"/>
      <c r="AT654" s="2"/>
      <c r="AU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7"/>
      <c r="AO655" s="7"/>
      <c r="AP655" s="2"/>
      <c r="AQ655" s="2"/>
      <c r="AR655" s="2"/>
      <c r="AS655" s="2"/>
      <c r="AT655" s="2"/>
      <c r="AU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7"/>
      <c r="AO656" s="7"/>
      <c r="AP656" s="2"/>
      <c r="AQ656" s="2"/>
      <c r="AR656" s="2"/>
      <c r="AS656" s="2"/>
      <c r="AT656" s="2"/>
      <c r="AU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7"/>
      <c r="AO657" s="7"/>
      <c r="AP657" s="2"/>
      <c r="AQ657" s="2"/>
      <c r="AR657" s="2"/>
      <c r="AS657" s="2"/>
      <c r="AT657" s="2"/>
      <c r="AU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7"/>
      <c r="AO658" s="7"/>
      <c r="AP658" s="2"/>
      <c r="AQ658" s="2"/>
      <c r="AR658" s="2"/>
      <c r="AS658" s="2"/>
      <c r="AT658" s="2"/>
      <c r="AU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7"/>
      <c r="AO659" s="7"/>
      <c r="AP659" s="2"/>
      <c r="AQ659" s="2"/>
      <c r="AR659" s="2"/>
      <c r="AS659" s="2"/>
      <c r="AT659" s="2"/>
      <c r="AU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7"/>
      <c r="AO660" s="7"/>
      <c r="AP660" s="2"/>
      <c r="AQ660" s="2"/>
      <c r="AR660" s="2"/>
      <c r="AS660" s="2"/>
      <c r="AT660" s="2"/>
      <c r="AU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7"/>
      <c r="AO661" s="7"/>
      <c r="AP661" s="2"/>
      <c r="AQ661" s="2"/>
      <c r="AR661" s="2"/>
      <c r="AS661" s="2"/>
      <c r="AT661" s="2"/>
      <c r="AU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7"/>
      <c r="AO662" s="7"/>
      <c r="AP662" s="2"/>
      <c r="AQ662" s="2"/>
      <c r="AR662" s="2"/>
      <c r="AS662" s="2"/>
      <c r="AT662" s="2"/>
      <c r="AU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7"/>
      <c r="AO663" s="7"/>
      <c r="AP663" s="2"/>
      <c r="AQ663" s="2"/>
      <c r="AR663" s="2"/>
      <c r="AS663" s="2"/>
      <c r="AT663" s="2"/>
      <c r="AU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7"/>
      <c r="AO664" s="7"/>
      <c r="AP664" s="2"/>
      <c r="AQ664" s="2"/>
      <c r="AR664" s="2"/>
      <c r="AS664" s="2"/>
      <c r="AT664" s="2"/>
      <c r="AU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7"/>
      <c r="AO665" s="7"/>
      <c r="AP665" s="2"/>
      <c r="AQ665" s="2"/>
      <c r="AR665" s="2"/>
      <c r="AS665" s="2"/>
      <c r="AT665" s="2"/>
      <c r="AU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7"/>
      <c r="AO666" s="7"/>
      <c r="AP666" s="2"/>
      <c r="AQ666" s="2"/>
      <c r="AR666" s="2"/>
      <c r="AS666" s="2"/>
      <c r="AT666" s="2"/>
      <c r="AU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7"/>
      <c r="AO667" s="7"/>
      <c r="AP667" s="2"/>
      <c r="AQ667" s="2"/>
      <c r="AR667" s="2"/>
      <c r="AS667" s="2"/>
      <c r="AT667" s="2"/>
      <c r="AU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7"/>
      <c r="AO668" s="7"/>
      <c r="AP668" s="2"/>
      <c r="AQ668" s="2"/>
      <c r="AR668" s="2"/>
      <c r="AS668" s="2"/>
      <c r="AT668" s="2"/>
      <c r="AU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7"/>
      <c r="AO669" s="7"/>
      <c r="AP669" s="2"/>
      <c r="AQ669" s="2"/>
      <c r="AR669" s="2"/>
      <c r="AS669" s="2"/>
      <c r="AT669" s="2"/>
      <c r="AU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7"/>
      <c r="AO670" s="7"/>
      <c r="AP670" s="2"/>
      <c r="AQ670" s="2"/>
      <c r="AR670" s="2"/>
      <c r="AS670" s="2"/>
      <c r="AT670" s="2"/>
      <c r="AU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7"/>
      <c r="AO671" s="7"/>
      <c r="AP671" s="2"/>
      <c r="AQ671" s="2"/>
      <c r="AR671" s="2"/>
      <c r="AS671" s="2"/>
      <c r="AT671" s="2"/>
      <c r="AU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7"/>
      <c r="AO672" s="7"/>
      <c r="AP672" s="2"/>
      <c r="AQ672" s="2"/>
      <c r="AR672" s="2"/>
      <c r="AS672" s="2"/>
      <c r="AT672" s="2"/>
      <c r="AU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7"/>
      <c r="AO673" s="7"/>
      <c r="AP673" s="2"/>
      <c r="AQ673" s="2"/>
      <c r="AR673" s="2"/>
      <c r="AS673" s="2"/>
      <c r="AT673" s="2"/>
      <c r="AU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7"/>
      <c r="AO674" s="7"/>
      <c r="AP674" s="2"/>
      <c r="AQ674" s="2"/>
      <c r="AR674" s="2"/>
      <c r="AS674" s="2"/>
      <c r="AT674" s="2"/>
      <c r="AU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7"/>
      <c r="AO675" s="7"/>
      <c r="AP675" s="2"/>
      <c r="AQ675" s="2"/>
      <c r="AR675" s="2"/>
      <c r="AS675" s="2"/>
      <c r="AT675" s="2"/>
      <c r="AU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7"/>
      <c r="AO676" s="7"/>
      <c r="AP676" s="2"/>
      <c r="AQ676" s="2"/>
      <c r="AR676" s="2"/>
      <c r="AS676" s="2"/>
      <c r="AT676" s="2"/>
      <c r="AU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7"/>
      <c r="AO677" s="7"/>
      <c r="AP677" s="2"/>
      <c r="AQ677" s="2"/>
      <c r="AR677" s="2"/>
      <c r="AS677" s="2"/>
      <c r="AT677" s="2"/>
      <c r="AU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7"/>
      <c r="AO678" s="7"/>
      <c r="AP678" s="2"/>
      <c r="AQ678" s="2"/>
      <c r="AR678" s="2"/>
      <c r="AS678" s="2"/>
      <c r="AT678" s="2"/>
      <c r="AU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7"/>
      <c r="AO679" s="7"/>
      <c r="AP679" s="2"/>
      <c r="AQ679" s="2"/>
      <c r="AR679" s="2"/>
      <c r="AS679" s="2"/>
      <c r="AT679" s="2"/>
      <c r="AU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7"/>
      <c r="AO680" s="7"/>
      <c r="AP680" s="2"/>
      <c r="AQ680" s="2"/>
      <c r="AR680" s="2"/>
      <c r="AS680" s="2"/>
      <c r="AT680" s="2"/>
      <c r="AU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7"/>
      <c r="AO681" s="7"/>
      <c r="AP681" s="2"/>
      <c r="AQ681" s="2"/>
      <c r="AR681" s="2"/>
      <c r="AS681" s="2"/>
      <c r="AT681" s="2"/>
      <c r="AU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7"/>
      <c r="AO682" s="7"/>
      <c r="AP682" s="2"/>
      <c r="AQ682" s="2"/>
      <c r="AR682" s="2"/>
      <c r="AS682" s="2"/>
      <c r="AT682" s="2"/>
      <c r="AU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7"/>
      <c r="AO683" s="7"/>
      <c r="AP683" s="2"/>
      <c r="AQ683" s="2"/>
      <c r="AR683" s="2"/>
      <c r="AS683" s="2"/>
      <c r="AT683" s="2"/>
      <c r="AU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7"/>
      <c r="AO684" s="7"/>
      <c r="AP684" s="2"/>
      <c r="AQ684" s="2"/>
      <c r="AR684" s="2"/>
      <c r="AS684" s="2"/>
      <c r="AT684" s="2"/>
      <c r="AU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7"/>
      <c r="AO685" s="7"/>
      <c r="AP685" s="2"/>
      <c r="AQ685" s="2"/>
      <c r="AR685" s="2"/>
      <c r="AS685" s="2"/>
      <c r="AT685" s="2"/>
      <c r="AU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7"/>
      <c r="AO686" s="7"/>
      <c r="AP686" s="2"/>
      <c r="AQ686" s="2"/>
      <c r="AR686" s="2"/>
      <c r="AS686" s="2"/>
      <c r="AT686" s="2"/>
      <c r="AU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7"/>
      <c r="AO687" s="7"/>
      <c r="AP687" s="2"/>
      <c r="AQ687" s="2"/>
      <c r="AR687" s="2"/>
      <c r="AS687" s="2"/>
      <c r="AT687" s="2"/>
      <c r="AU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7"/>
      <c r="AO688" s="7"/>
      <c r="AP688" s="2"/>
      <c r="AQ688" s="2"/>
      <c r="AR688" s="2"/>
      <c r="AS688" s="2"/>
      <c r="AT688" s="2"/>
      <c r="AU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7"/>
      <c r="AO689" s="7"/>
      <c r="AP689" s="2"/>
      <c r="AQ689" s="2"/>
      <c r="AR689" s="2"/>
      <c r="AS689" s="2"/>
      <c r="AT689" s="2"/>
      <c r="AU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7"/>
      <c r="AO690" s="7"/>
      <c r="AP690" s="2"/>
      <c r="AQ690" s="2"/>
      <c r="AR690" s="2"/>
      <c r="AS690" s="2"/>
      <c r="AT690" s="2"/>
      <c r="AU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7"/>
      <c r="AO691" s="7"/>
      <c r="AP691" s="2"/>
      <c r="AQ691" s="2"/>
      <c r="AR691" s="2"/>
      <c r="AS691" s="2"/>
      <c r="AT691" s="2"/>
      <c r="AU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7"/>
      <c r="AO692" s="7"/>
      <c r="AP692" s="2"/>
      <c r="AQ692" s="2"/>
      <c r="AR692" s="2"/>
      <c r="AS692" s="2"/>
      <c r="AT692" s="2"/>
      <c r="AU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7"/>
      <c r="AO693" s="7"/>
      <c r="AP693" s="2"/>
      <c r="AQ693" s="2"/>
      <c r="AR693" s="2"/>
      <c r="AS693" s="2"/>
      <c r="AT693" s="2"/>
      <c r="AU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7"/>
      <c r="AO694" s="7"/>
      <c r="AP694" s="2"/>
      <c r="AQ694" s="2"/>
      <c r="AR694" s="2"/>
      <c r="AS694" s="2"/>
      <c r="AT694" s="2"/>
      <c r="AU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7"/>
      <c r="AO695" s="7"/>
      <c r="AP695" s="2"/>
      <c r="AQ695" s="2"/>
      <c r="AR695" s="2"/>
      <c r="AS695" s="2"/>
      <c r="AT695" s="2"/>
      <c r="AU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7"/>
      <c r="AO696" s="7"/>
      <c r="AP696" s="2"/>
      <c r="AQ696" s="2"/>
      <c r="AR696" s="2"/>
      <c r="AS696" s="2"/>
      <c r="AT696" s="2"/>
      <c r="AU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7"/>
      <c r="AO697" s="7"/>
      <c r="AP697" s="2"/>
      <c r="AQ697" s="2"/>
      <c r="AR697" s="2"/>
      <c r="AS697" s="2"/>
      <c r="AT697" s="2"/>
      <c r="AU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7"/>
      <c r="AO698" s="7"/>
      <c r="AP698" s="2"/>
      <c r="AQ698" s="2"/>
      <c r="AR698" s="2"/>
      <c r="AS698" s="2"/>
      <c r="AT698" s="2"/>
      <c r="AU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7"/>
      <c r="AO699" s="7"/>
      <c r="AP699" s="2"/>
      <c r="AQ699" s="2"/>
      <c r="AR699" s="2"/>
      <c r="AS699" s="2"/>
      <c r="AT699" s="2"/>
      <c r="AU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7"/>
      <c r="AO700" s="7"/>
      <c r="AP700" s="2"/>
      <c r="AQ700" s="2"/>
      <c r="AR700" s="2"/>
      <c r="AS700" s="2"/>
      <c r="AT700" s="2"/>
      <c r="AU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7"/>
      <c r="AO701" s="7"/>
      <c r="AP701" s="2"/>
      <c r="AQ701" s="2"/>
      <c r="AR701" s="2"/>
      <c r="AS701" s="2"/>
      <c r="AT701" s="2"/>
      <c r="AU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7"/>
      <c r="AO702" s="7"/>
      <c r="AP702" s="2"/>
      <c r="AQ702" s="2"/>
      <c r="AR702" s="2"/>
      <c r="AS702" s="2"/>
      <c r="AT702" s="2"/>
      <c r="AU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7"/>
      <c r="AO703" s="7"/>
      <c r="AP703" s="2"/>
      <c r="AQ703" s="2"/>
      <c r="AR703" s="2"/>
      <c r="AS703" s="2"/>
      <c r="AT703" s="2"/>
      <c r="AU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7"/>
      <c r="AO704" s="7"/>
      <c r="AP704" s="2"/>
      <c r="AQ704" s="2"/>
      <c r="AR704" s="2"/>
      <c r="AS704" s="2"/>
      <c r="AT704" s="2"/>
      <c r="AU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7"/>
      <c r="AO705" s="7"/>
      <c r="AP705" s="2"/>
      <c r="AQ705" s="2"/>
      <c r="AR705" s="2"/>
      <c r="AS705" s="2"/>
      <c r="AT705" s="2"/>
      <c r="AU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7"/>
      <c r="AO706" s="7"/>
      <c r="AP706" s="2"/>
      <c r="AQ706" s="2"/>
      <c r="AR706" s="2"/>
      <c r="AS706" s="2"/>
      <c r="AT706" s="2"/>
      <c r="AU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7"/>
      <c r="AO707" s="7"/>
      <c r="AP707" s="2"/>
      <c r="AQ707" s="2"/>
      <c r="AR707" s="2"/>
      <c r="AS707" s="2"/>
      <c r="AT707" s="2"/>
      <c r="AU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7"/>
      <c r="AO708" s="7"/>
      <c r="AP708" s="2"/>
      <c r="AQ708" s="2"/>
      <c r="AR708" s="2"/>
      <c r="AS708" s="2"/>
      <c r="AT708" s="2"/>
      <c r="AU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7"/>
      <c r="AO709" s="7"/>
      <c r="AP709" s="2"/>
      <c r="AQ709" s="2"/>
      <c r="AR709" s="2"/>
      <c r="AS709" s="2"/>
      <c r="AT709" s="2"/>
      <c r="AU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7"/>
      <c r="AO710" s="7"/>
      <c r="AP710" s="2"/>
      <c r="AQ710" s="2"/>
      <c r="AR710" s="2"/>
      <c r="AS710" s="2"/>
      <c r="AT710" s="2"/>
      <c r="AU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7"/>
      <c r="AO711" s="7"/>
      <c r="AP711" s="2"/>
      <c r="AQ711" s="2"/>
      <c r="AR711" s="2"/>
      <c r="AS711" s="2"/>
      <c r="AT711" s="2"/>
      <c r="AU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7"/>
      <c r="AO712" s="7"/>
      <c r="AP712" s="2"/>
      <c r="AQ712" s="2"/>
      <c r="AR712" s="2"/>
      <c r="AS712" s="2"/>
      <c r="AT712" s="2"/>
      <c r="AU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7"/>
      <c r="AO713" s="7"/>
      <c r="AP713" s="2"/>
      <c r="AQ713" s="2"/>
      <c r="AR713" s="2"/>
      <c r="AS713" s="2"/>
      <c r="AT713" s="2"/>
      <c r="AU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7"/>
      <c r="AO714" s="7"/>
      <c r="AP714" s="2"/>
      <c r="AQ714" s="2"/>
      <c r="AR714" s="2"/>
      <c r="AS714" s="2"/>
      <c r="AT714" s="2"/>
      <c r="AU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7"/>
      <c r="AO715" s="7"/>
      <c r="AP715" s="2"/>
      <c r="AQ715" s="2"/>
      <c r="AR715" s="2"/>
      <c r="AS715" s="2"/>
      <c r="AT715" s="2"/>
      <c r="AU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7"/>
      <c r="AO716" s="7"/>
      <c r="AP716" s="2"/>
      <c r="AQ716" s="2"/>
      <c r="AR716" s="2"/>
      <c r="AS716" s="2"/>
      <c r="AT716" s="2"/>
      <c r="AU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7"/>
      <c r="AO717" s="7"/>
      <c r="AP717" s="2"/>
      <c r="AQ717" s="2"/>
      <c r="AR717" s="2"/>
      <c r="AS717" s="2"/>
      <c r="AT717" s="2"/>
      <c r="AU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7"/>
      <c r="AO718" s="7"/>
      <c r="AP718" s="2"/>
      <c r="AQ718" s="2"/>
      <c r="AR718" s="2"/>
      <c r="AS718" s="2"/>
      <c r="AT718" s="2"/>
      <c r="AU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7"/>
      <c r="AO719" s="7"/>
      <c r="AP719" s="2"/>
      <c r="AQ719" s="2"/>
      <c r="AR719" s="2"/>
      <c r="AS719" s="2"/>
      <c r="AT719" s="2"/>
      <c r="AU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7"/>
      <c r="AO720" s="7"/>
      <c r="AP720" s="2"/>
      <c r="AQ720" s="2"/>
      <c r="AR720" s="2"/>
      <c r="AS720" s="2"/>
      <c r="AT720" s="2"/>
      <c r="AU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7"/>
      <c r="AO721" s="7"/>
      <c r="AP721" s="2"/>
      <c r="AQ721" s="2"/>
      <c r="AR721" s="2"/>
      <c r="AS721" s="2"/>
      <c r="AT721" s="2"/>
      <c r="AU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7"/>
      <c r="AO722" s="7"/>
      <c r="AP722" s="2"/>
      <c r="AQ722" s="2"/>
      <c r="AR722" s="2"/>
      <c r="AS722" s="2"/>
      <c r="AT722" s="2"/>
      <c r="AU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7"/>
      <c r="AO723" s="7"/>
      <c r="AP723" s="2"/>
      <c r="AQ723" s="2"/>
      <c r="AR723" s="2"/>
      <c r="AS723" s="2"/>
      <c r="AT723" s="2"/>
      <c r="AU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7"/>
      <c r="AO724" s="7"/>
      <c r="AP724" s="2"/>
      <c r="AQ724" s="2"/>
      <c r="AR724" s="2"/>
      <c r="AS724" s="2"/>
      <c r="AT724" s="2"/>
      <c r="AU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7"/>
      <c r="AO725" s="7"/>
      <c r="AP725" s="2"/>
      <c r="AQ725" s="2"/>
      <c r="AR725" s="2"/>
      <c r="AS725" s="2"/>
      <c r="AT725" s="2"/>
      <c r="AU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7"/>
      <c r="AO726" s="7"/>
      <c r="AP726" s="2"/>
      <c r="AQ726" s="2"/>
      <c r="AR726" s="2"/>
      <c r="AS726" s="2"/>
      <c r="AT726" s="2"/>
      <c r="AU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7"/>
      <c r="AO727" s="7"/>
      <c r="AP727" s="2"/>
      <c r="AQ727" s="2"/>
      <c r="AR727" s="2"/>
      <c r="AS727" s="2"/>
      <c r="AT727" s="2"/>
      <c r="AU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7"/>
      <c r="AO728" s="7"/>
      <c r="AP728" s="2"/>
      <c r="AQ728" s="2"/>
      <c r="AR728" s="2"/>
      <c r="AS728" s="2"/>
      <c r="AT728" s="2"/>
      <c r="AU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7"/>
      <c r="AO729" s="7"/>
      <c r="AP729" s="2"/>
      <c r="AQ729" s="2"/>
      <c r="AR729" s="2"/>
      <c r="AS729" s="2"/>
      <c r="AT729" s="2"/>
      <c r="AU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7"/>
      <c r="AO730" s="7"/>
      <c r="AP730" s="2"/>
      <c r="AQ730" s="2"/>
      <c r="AR730" s="2"/>
      <c r="AS730" s="2"/>
      <c r="AT730" s="2"/>
      <c r="AU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7"/>
      <c r="AO731" s="7"/>
      <c r="AP731" s="2"/>
      <c r="AQ731" s="2"/>
      <c r="AR731" s="2"/>
      <c r="AS731" s="2"/>
      <c r="AT731" s="2"/>
      <c r="AU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7"/>
      <c r="AO732" s="7"/>
      <c r="AP732" s="2"/>
      <c r="AQ732" s="2"/>
      <c r="AR732" s="2"/>
      <c r="AS732" s="2"/>
      <c r="AT732" s="2"/>
      <c r="AU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7"/>
      <c r="AO733" s="7"/>
      <c r="AP733" s="2"/>
      <c r="AQ733" s="2"/>
      <c r="AR733" s="2"/>
      <c r="AS733" s="2"/>
      <c r="AT733" s="2"/>
      <c r="AU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7"/>
      <c r="AO734" s="7"/>
      <c r="AP734" s="2"/>
      <c r="AQ734" s="2"/>
      <c r="AR734" s="2"/>
      <c r="AS734" s="2"/>
      <c r="AT734" s="2"/>
      <c r="AU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7"/>
      <c r="AO735" s="7"/>
      <c r="AP735" s="2"/>
      <c r="AQ735" s="2"/>
      <c r="AR735" s="2"/>
      <c r="AS735" s="2"/>
      <c r="AT735" s="2"/>
      <c r="AU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7"/>
      <c r="AO736" s="7"/>
      <c r="AP736" s="2"/>
      <c r="AQ736" s="2"/>
      <c r="AR736" s="2"/>
      <c r="AS736" s="2"/>
      <c r="AT736" s="2"/>
      <c r="AU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7"/>
      <c r="AO737" s="7"/>
      <c r="AP737" s="2"/>
      <c r="AQ737" s="2"/>
      <c r="AR737" s="2"/>
      <c r="AS737" s="2"/>
      <c r="AT737" s="2"/>
      <c r="AU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7"/>
      <c r="AO738" s="7"/>
      <c r="AP738" s="2"/>
      <c r="AQ738" s="2"/>
      <c r="AR738" s="2"/>
      <c r="AS738" s="2"/>
      <c r="AT738" s="2"/>
      <c r="AU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7"/>
      <c r="AO739" s="7"/>
      <c r="AP739" s="2"/>
      <c r="AQ739" s="2"/>
      <c r="AR739" s="2"/>
      <c r="AS739" s="2"/>
      <c r="AT739" s="2"/>
      <c r="AU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7"/>
      <c r="AO740" s="7"/>
      <c r="AP740" s="2"/>
      <c r="AQ740" s="2"/>
      <c r="AR740" s="2"/>
      <c r="AS740" s="2"/>
      <c r="AT740" s="2"/>
      <c r="AU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7"/>
      <c r="AO741" s="7"/>
      <c r="AP741" s="2"/>
      <c r="AQ741" s="2"/>
      <c r="AR741" s="2"/>
      <c r="AS741" s="2"/>
      <c r="AT741" s="2"/>
      <c r="AU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7"/>
      <c r="AO742" s="7"/>
      <c r="AP742" s="2"/>
      <c r="AQ742" s="2"/>
      <c r="AR742" s="2"/>
      <c r="AS742" s="2"/>
      <c r="AT742" s="2"/>
      <c r="AU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7"/>
      <c r="AO743" s="7"/>
      <c r="AP743" s="2"/>
      <c r="AQ743" s="2"/>
      <c r="AR743" s="2"/>
      <c r="AS743" s="2"/>
      <c r="AT743" s="2"/>
      <c r="AU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7"/>
      <c r="AO744" s="7"/>
      <c r="AP744" s="2"/>
      <c r="AQ744" s="2"/>
      <c r="AR744" s="2"/>
      <c r="AS744" s="2"/>
      <c r="AT744" s="2"/>
      <c r="AU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7"/>
      <c r="AO745" s="7"/>
      <c r="AP745" s="2"/>
      <c r="AQ745" s="2"/>
      <c r="AR745" s="2"/>
      <c r="AS745" s="2"/>
      <c r="AT745" s="2"/>
      <c r="AU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7"/>
      <c r="AO746" s="7"/>
      <c r="AP746" s="2"/>
      <c r="AQ746" s="2"/>
      <c r="AR746" s="2"/>
      <c r="AS746" s="2"/>
      <c r="AT746" s="2"/>
      <c r="AU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7"/>
      <c r="AO747" s="7"/>
      <c r="AP747" s="2"/>
      <c r="AQ747" s="2"/>
      <c r="AR747" s="2"/>
      <c r="AS747" s="2"/>
      <c r="AT747" s="2"/>
      <c r="AU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7"/>
      <c r="AO748" s="7"/>
      <c r="AP748" s="2"/>
      <c r="AQ748" s="2"/>
      <c r="AR748" s="2"/>
      <c r="AS748" s="2"/>
      <c r="AT748" s="2"/>
      <c r="AU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7"/>
      <c r="AO749" s="7"/>
      <c r="AP749" s="2"/>
      <c r="AQ749" s="2"/>
      <c r="AR749" s="2"/>
      <c r="AS749" s="2"/>
      <c r="AT749" s="2"/>
      <c r="AU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7"/>
      <c r="AO750" s="7"/>
      <c r="AP750" s="2"/>
      <c r="AQ750" s="2"/>
      <c r="AR750" s="2"/>
      <c r="AS750" s="2"/>
      <c r="AT750" s="2"/>
      <c r="AU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7"/>
      <c r="AO751" s="7"/>
      <c r="AP751" s="2"/>
      <c r="AQ751" s="2"/>
      <c r="AR751" s="2"/>
      <c r="AS751" s="2"/>
      <c r="AT751" s="2"/>
      <c r="AU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7"/>
      <c r="AO752" s="7"/>
      <c r="AP752" s="2"/>
      <c r="AQ752" s="2"/>
      <c r="AR752" s="2"/>
      <c r="AS752" s="2"/>
      <c r="AT752" s="2"/>
      <c r="AU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7"/>
      <c r="AO753" s="7"/>
      <c r="AP753" s="2"/>
      <c r="AQ753" s="2"/>
      <c r="AR753" s="2"/>
      <c r="AS753" s="2"/>
      <c r="AT753" s="2"/>
      <c r="AU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7"/>
      <c r="AO754" s="7"/>
      <c r="AP754" s="2"/>
      <c r="AQ754" s="2"/>
      <c r="AR754" s="2"/>
      <c r="AS754" s="2"/>
      <c r="AT754" s="2"/>
      <c r="AU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7"/>
      <c r="AO755" s="7"/>
      <c r="AP755" s="2"/>
      <c r="AQ755" s="2"/>
      <c r="AR755" s="2"/>
      <c r="AS755" s="2"/>
      <c r="AT755" s="2"/>
      <c r="AU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7"/>
      <c r="AO756" s="7"/>
      <c r="AP756" s="2"/>
      <c r="AQ756" s="2"/>
      <c r="AR756" s="2"/>
      <c r="AS756" s="2"/>
      <c r="AT756" s="2"/>
      <c r="AU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7"/>
      <c r="AO757" s="7"/>
      <c r="AP757" s="2"/>
      <c r="AQ757" s="2"/>
      <c r="AR757" s="2"/>
      <c r="AS757" s="2"/>
      <c r="AT757" s="2"/>
      <c r="AU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7"/>
      <c r="AO758" s="7"/>
      <c r="AP758" s="2"/>
      <c r="AQ758" s="2"/>
      <c r="AR758" s="2"/>
      <c r="AS758" s="2"/>
      <c r="AT758" s="2"/>
      <c r="AU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7"/>
      <c r="AO759" s="7"/>
      <c r="AP759" s="2"/>
      <c r="AQ759" s="2"/>
      <c r="AR759" s="2"/>
      <c r="AS759" s="2"/>
      <c r="AT759" s="2"/>
      <c r="AU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7"/>
      <c r="AO760" s="7"/>
      <c r="AP760" s="2"/>
      <c r="AQ760" s="2"/>
      <c r="AR760" s="2"/>
      <c r="AS760" s="2"/>
      <c r="AT760" s="2"/>
      <c r="AU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7"/>
      <c r="AO761" s="7"/>
      <c r="AP761" s="2"/>
      <c r="AQ761" s="2"/>
      <c r="AR761" s="2"/>
      <c r="AS761" s="2"/>
      <c r="AT761" s="2"/>
      <c r="AU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7"/>
      <c r="AO762" s="7"/>
      <c r="AP762" s="2"/>
      <c r="AQ762" s="2"/>
      <c r="AR762" s="2"/>
      <c r="AS762" s="2"/>
      <c r="AT762" s="2"/>
      <c r="AU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7"/>
      <c r="AO763" s="7"/>
      <c r="AP763" s="2"/>
      <c r="AQ763" s="2"/>
      <c r="AR763" s="2"/>
      <c r="AS763" s="2"/>
      <c r="AT763" s="2"/>
      <c r="AU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7"/>
      <c r="AO764" s="7"/>
      <c r="AP764" s="2"/>
      <c r="AQ764" s="2"/>
      <c r="AR764" s="2"/>
      <c r="AS764" s="2"/>
      <c r="AT764" s="2"/>
      <c r="AU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7"/>
      <c r="AO765" s="7"/>
      <c r="AP765" s="2"/>
      <c r="AQ765" s="2"/>
      <c r="AR765" s="2"/>
      <c r="AS765" s="2"/>
      <c r="AT765" s="2"/>
      <c r="AU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7"/>
      <c r="AO766" s="7"/>
      <c r="AP766" s="2"/>
      <c r="AQ766" s="2"/>
      <c r="AR766" s="2"/>
      <c r="AS766" s="2"/>
      <c r="AT766" s="2"/>
      <c r="AU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7"/>
      <c r="AO767" s="7"/>
      <c r="AP767" s="2"/>
      <c r="AQ767" s="2"/>
      <c r="AR767" s="2"/>
      <c r="AS767" s="2"/>
      <c r="AT767" s="2"/>
      <c r="AU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7"/>
      <c r="AO768" s="7"/>
      <c r="AP768" s="2"/>
      <c r="AQ768" s="2"/>
      <c r="AR768" s="2"/>
      <c r="AS768" s="2"/>
      <c r="AT768" s="2"/>
      <c r="AU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7"/>
      <c r="AO769" s="7"/>
      <c r="AP769" s="2"/>
      <c r="AQ769" s="2"/>
      <c r="AR769" s="2"/>
      <c r="AS769" s="2"/>
      <c r="AT769" s="2"/>
      <c r="AU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7"/>
      <c r="AO770" s="7"/>
      <c r="AP770" s="2"/>
      <c r="AQ770" s="2"/>
      <c r="AR770" s="2"/>
      <c r="AS770" s="2"/>
      <c r="AT770" s="2"/>
      <c r="AU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7"/>
      <c r="AO771" s="7"/>
      <c r="AP771" s="2"/>
      <c r="AQ771" s="2"/>
      <c r="AR771" s="2"/>
      <c r="AS771" s="2"/>
      <c r="AT771" s="2"/>
      <c r="AU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7"/>
      <c r="AO772" s="7"/>
      <c r="AP772" s="2"/>
      <c r="AQ772" s="2"/>
      <c r="AR772" s="2"/>
      <c r="AS772" s="2"/>
      <c r="AT772" s="2"/>
      <c r="AU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7"/>
      <c r="AO773" s="7"/>
      <c r="AP773" s="2"/>
      <c r="AQ773" s="2"/>
      <c r="AR773" s="2"/>
      <c r="AS773" s="2"/>
      <c r="AT773" s="2"/>
      <c r="AU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7"/>
      <c r="AO774" s="7"/>
      <c r="AP774" s="2"/>
      <c r="AQ774" s="2"/>
      <c r="AR774" s="2"/>
      <c r="AS774" s="2"/>
      <c r="AT774" s="2"/>
      <c r="AU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7"/>
      <c r="AO775" s="7"/>
      <c r="AP775" s="2"/>
      <c r="AQ775" s="2"/>
      <c r="AR775" s="2"/>
      <c r="AS775" s="2"/>
      <c r="AT775" s="2"/>
      <c r="AU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7"/>
      <c r="AO776" s="7"/>
      <c r="AP776" s="2"/>
      <c r="AQ776" s="2"/>
      <c r="AR776" s="2"/>
      <c r="AS776" s="2"/>
      <c r="AT776" s="2"/>
      <c r="AU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7"/>
      <c r="AO777" s="7"/>
      <c r="AP777" s="2"/>
      <c r="AQ777" s="2"/>
      <c r="AR777" s="2"/>
      <c r="AS777" s="2"/>
      <c r="AT777" s="2"/>
      <c r="AU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7"/>
      <c r="AO778" s="7"/>
      <c r="AP778" s="2"/>
      <c r="AQ778" s="2"/>
      <c r="AR778" s="2"/>
      <c r="AS778" s="2"/>
      <c r="AT778" s="2"/>
      <c r="AU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7"/>
      <c r="AO779" s="7"/>
      <c r="AP779" s="2"/>
      <c r="AQ779" s="2"/>
      <c r="AR779" s="2"/>
      <c r="AS779" s="2"/>
      <c r="AT779" s="2"/>
      <c r="AU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7"/>
      <c r="AO780" s="7"/>
      <c r="AP780" s="2"/>
      <c r="AQ780" s="2"/>
      <c r="AR780" s="2"/>
      <c r="AS780" s="2"/>
      <c r="AT780" s="2"/>
      <c r="AU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7"/>
      <c r="AO781" s="7"/>
      <c r="AP781" s="2"/>
      <c r="AQ781" s="2"/>
      <c r="AR781" s="2"/>
      <c r="AS781" s="2"/>
      <c r="AT781" s="2"/>
      <c r="AU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7"/>
      <c r="AO782" s="7"/>
      <c r="AP782" s="2"/>
      <c r="AQ782" s="2"/>
      <c r="AR782" s="2"/>
      <c r="AS782" s="2"/>
      <c r="AT782" s="2"/>
      <c r="AU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7"/>
      <c r="AO783" s="7"/>
      <c r="AP783" s="2"/>
      <c r="AQ783" s="2"/>
      <c r="AR783" s="2"/>
      <c r="AS783" s="2"/>
      <c r="AT783" s="2"/>
      <c r="AU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7"/>
      <c r="AO784" s="7"/>
      <c r="AP784" s="2"/>
      <c r="AQ784" s="2"/>
      <c r="AR784" s="2"/>
      <c r="AS784" s="2"/>
      <c r="AT784" s="2"/>
      <c r="AU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7"/>
      <c r="AO785" s="7"/>
      <c r="AP785" s="2"/>
      <c r="AQ785" s="2"/>
      <c r="AR785" s="2"/>
      <c r="AS785" s="2"/>
      <c r="AT785" s="2"/>
      <c r="AU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7"/>
      <c r="AO786" s="7"/>
      <c r="AP786" s="2"/>
      <c r="AQ786" s="2"/>
      <c r="AR786" s="2"/>
      <c r="AS786" s="2"/>
      <c r="AT786" s="2"/>
      <c r="AU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7"/>
      <c r="AO787" s="7"/>
      <c r="AP787" s="2"/>
      <c r="AQ787" s="2"/>
      <c r="AR787" s="2"/>
      <c r="AS787" s="2"/>
      <c r="AT787" s="2"/>
      <c r="AU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7"/>
      <c r="AO788" s="7"/>
      <c r="AP788" s="2"/>
      <c r="AQ788" s="2"/>
      <c r="AR788" s="2"/>
      <c r="AS788" s="2"/>
      <c r="AT788" s="2"/>
      <c r="AU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7"/>
      <c r="AO789" s="7"/>
      <c r="AP789" s="2"/>
      <c r="AQ789" s="2"/>
      <c r="AR789" s="2"/>
      <c r="AS789" s="2"/>
      <c r="AT789" s="2"/>
      <c r="AU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7"/>
      <c r="AO790" s="7"/>
      <c r="AP790" s="2"/>
      <c r="AQ790" s="2"/>
      <c r="AR790" s="2"/>
      <c r="AS790" s="2"/>
      <c r="AT790" s="2"/>
      <c r="AU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7"/>
      <c r="AO791" s="7"/>
      <c r="AP791" s="2"/>
      <c r="AQ791" s="2"/>
      <c r="AR791" s="2"/>
      <c r="AS791" s="2"/>
      <c r="AT791" s="2"/>
      <c r="AU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7"/>
      <c r="AO792" s="7"/>
      <c r="AP792" s="2"/>
      <c r="AQ792" s="2"/>
      <c r="AR792" s="2"/>
      <c r="AS792" s="2"/>
      <c r="AT792" s="2"/>
      <c r="AU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7"/>
      <c r="AO793" s="7"/>
      <c r="AP793" s="2"/>
      <c r="AQ793" s="2"/>
      <c r="AR793" s="2"/>
      <c r="AS793" s="2"/>
      <c r="AT793" s="2"/>
      <c r="AU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7"/>
      <c r="AO794" s="7"/>
      <c r="AP794" s="2"/>
      <c r="AQ794" s="2"/>
      <c r="AR794" s="2"/>
      <c r="AS794" s="2"/>
      <c r="AT794" s="2"/>
      <c r="AU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7"/>
      <c r="AO795" s="7"/>
      <c r="AP795" s="2"/>
      <c r="AQ795" s="2"/>
      <c r="AR795" s="2"/>
      <c r="AS795" s="2"/>
      <c r="AT795" s="2"/>
      <c r="AU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7"/>
      <c r="AO796" s="7"/>
      <c r="AP796" s="2"/>
      <c r="AQ796" s="2"/>
      <c r="AR796" s="2"/>
      <c r="AS796" s="2"/>
      <c r="AT796" s="2"/>
      <c r="AU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7"/>
      <c r="AO797" s="7"/>
      <c r="AP797" s="2"/>
      <c r="AQ797" s="2"/>
      <c r="AR797" s="2"/>
      <c r="AS797" s="2"/>
      <c r="AT797" s="2"/>
      <c r="AU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7"/>
      <c r="AO798" s="7"/>
      <c r="AP798" s="2"/>
      <c r="AQ798" s="2"/>
      <c r="AR798" s="2"/>
      <c r="AS798" s="2"/>
      <c r="AT798" s="2"/>
      <c r="AU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7"/>
      <c r="AO799" s="7"/>
      <c r="AP799" s="2"/>
      <c r="AQ799" s="2"/>
      <c r="AR799" s="2"/>
      <c r="AS799" s="2"/>
      <c r="AT799" s="2"/>
      <c r="AU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7"/>
      <c r="AO800" s="7"/>
      <c r="AP800" s="2"/>
      <c r="AQ800" s="2"/>
      <c r="AR800" s="2"/>
      <c r="AS800" s="2"/>
      <c r="AT800" s="2"/>
      <c r="AU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7"/>
      <c r="AO801" s="7"/>
      <c r="AP801" s="2"/>
      <c r="AQ801" s="2"/>
      <c r="AR801" s="2"/>
      <c r="AS801" s="2"/>
      <c r="AT801" s="2"/>
      <c r="AU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7"/>
      <c r="AO802" s="7"/>
      <c r="AP802" s="2"/>
      <c r="AQ802" s="2"/>
      <c r="AR802" s="2"/>
      <c r="AS802" s="2"/>
      <c r="AT802" s="2"/>
      <c r="AU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7"/>
      <c r="AO803" s="7"/>
      <c r="AP803" s="2"/>
      <c r="AQ803" s="2"/>
      <c r="AR803" s="2"/>
      <c r="AS803" s="2"/>
      <c r="AT803" s="2"/>
      <c r="AU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7"/>
      <c r="AO804" s="7"/>
      <c r="AP804" s="2"/>
      <c r="AQ804" s="2"/>
      <c r="AR804" s="2"/>
      <c r="AS804" s="2"/>
      <c r="AT804" s="2"/>
      <c r="AU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7"/>
      <c r="AO805" s="7"/>
      <c r="AP805" s="2"/>
      <c r="AQ805" s="2"/>
      <c r="AR805" s="2"/>
      <c r="AS805" s="2"/>
      <c r="AT805" s="2"/>
      <c r="AU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7"/>
      <c r="AO806" s="7"/>
      <c r="AP806" s="2"/>
      <c r="AQ806" s="2"/>
      <c r="AR806" s="2"/>
      <c r="AS806" s="2"/>
      <c r="AT806" s="2"/>
      <c r="AU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7"/>
      <c r="AO807" s="7"/>
      <c r="AP807" s="2"/>
      <c r="AQ807" s="2"/>
      <c r="AR807" s="2"/>
      <c r="AS807" s="2"/>
      <c r="AT807" s="2"/>
      <c r="AU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7"/>
      <c r="AO808" s="7"/>
      <c r="AP808" s="2"/>
      <c r="AQ808" s="2"/>
      <c r="AR808" s="2"/>
      <c r="AS808" s="2"/>
      <c r="AT808" s="2"/>
      <c r="AU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7"/>
      <c r="AO809" s="7"/>
      <c r="AP809" s="2"/>
      <c r="AQ809" s="2"/>
      <c r="AR809" s="2"/>
      <c r="AS809" s="2"/>
      <c r="AT809" s="2"/>
      <c r="AU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7"/>
      <c r="AO810" s="7"/>
      <c r="AP810" s="2"/>
      <c r="AQ810" s="2"/>
      <c r="AR810" s="2"/>
      <c r="AS810" s="2"/>
      <c r="AT810" s="2"/>
      <c r="AU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7"/>
      <c r="AO811" s="7"/>
      <c r="AP811" s="2"/>
      <c r="AQ811" s="2"/>
      <c r="AR811" s="2"/>
      <c r="AS811" s="2"/>
      <c r="AT811" s="2"/>
      <c r="AU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7"/>
      <c r="AO812" s="7"/>
      <c r="AP812" s="2"/>
      <c r="AQ812" s="2"/>
      <c r="AR812" s="2"/>
      <c r="AS812" s="2"/>
      <c r="AT812" s="2"/>
      <c r="AU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7"/>
      <c r="AO813" s="7"/>
      <c r="AP813" s="2"/>
      <c r="AQ813" s="2"/>
      <c r="AR813" s="2"/>
      <c r="AS813" s="2"/>
      <c r="AT813" s="2"/>
      <c r="AU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7"/>
      <c r="AO814" s="7"/>
      <c r="AP814" s="2"/>
      <c r="AQ814" s="2"/>
      <c r="AR814" s="2"/>
      <c r="AS814" s="2"/>
      <c r="AT814" s="2"/>
      <c r="AU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7"/>
      <c r="AO815" s="7"/>
      <c r="AP815" s="2"/>
      <c r="AQ815" s="2"/>
      <c r="AR815" s="2"/>
      <c r="AS815" s="2"/>
      <c r="AT815" s="2"/>
      <c r="AU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7"/>
      <c r="AO816" s="7"/>
      <c r="AP816" s="2"/>
      <c r="AQ816" s="2"/>
      <c r="AR816" s="2"/>
      <c r="AS816" s="2"/>
      <c r="AT816" s="2"/>
      <c r="AU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7"/>
      <c r="AO817" s="7"/>
      <c r="AP817" s="2"/>
      <c r="AQ817" s="2"/>
      <c r="AR817" s="2"/>
      <c r="AS817" s="2"/>
      <c r="AT817" s="2"/>
      <c r="AU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7"/>
      <c r="AO818" s="7"/>
      <c r="AP818" s="2"/>
      <c r="AQ818" s="2"/>
      <c r="AR818" s="2"/>
      <c r="AS818" s="2"/>
      <c r="AT818" s="2"/>
      <c r="AU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7"/>
      <c r="AO819" s="7"/>
      <c r="AP819" s="2"/>
      <c r="AQ819" s="2"/>
      <c r="AR819" s="2"/>
      <c r="AS819" s="2"/>
      <c r="AT819" s="2"/>
      <c r="AU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7"/>
      <c r="AO820" s="7"/>
      <c r="AP820" s="2"/>
      <c r="AQ820" s="2"/>
      <c r="AR820" s="2"/>
      <c r="AS820" s="2"/>
      <c r="AT820" s="2"/>
      <c r="AU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7"/>
      <c r="AO821" s="7"/>
      <c r="AP821" s="2"/>
      <c r="AQ821" s="2"/>
      <c r="AR821" s="2"/>
      <c r="AS821" s="2"/>
      <c r="AT821" s="2"/>
      <c r="AU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7"/>
      <c r="AO822" s="7"/>
      <c r="AP822" s="2"/>
      <c r="AQ822" s="2"/>
      <c r="AR822" s="2"/>
      <c r="AS822" s="2"/>
      <c r="AT822" s="2"/>
      <c r="AU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7"/>
      <c r="AO823" s="7"/>
      <c r="AP823" s="2"/>
      <c r="AQ823" s="2"/>
      <c r="AR823" s="2"/>
      <c r="AS823" s="2"/>
      <c r="AT823" s="2"/>
      <c r="AU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7"/>
      <c r="AO824" s="7"/>
      <c r="AP824" s="2"/>
      <c r="AQ824" s="2"/>
      <c r="AR824" s="2"/>
      <c r="AS824" s="2"/>
      <c r="AT824" s="2"/>
      <c r="AU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7"/>
      <c r="AO825" s="7"/>
      <c r="AP825" s="2"/>
      <c r="AQ825" s="2"/>
      <c r="AR825" s="2"/>
      <c r="AS825" s="2"/>
      <c r="AT825" s="2"/>
      <c r="AU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7"/>
      <c r="AO826" s="7"/>
      <c r="AP826" s="2"/>
      <c r="AQ826" s="2"/>
      <c r="AR826" s="2"/>
      <c r="AS826" s="2"/>
      <c r="AT826" s="2"/>
      <c r="AU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7"/>
      <c r="AO827" s="7"/>
      <c r="AP827" s="2"/>
      <c r="AQ827" s="2"/>
      <c r="AR827" s="2"/>
      <c r="AS827" s="2"/>
      <c r="AT827" s="2"/>
      <c r="AU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7"/>
      <c r="AO828" s="7"/>
      <c r="AP828" s="2"/>
      <c r="AQ828" s="2"/>
      <c r="AR828" s="2"/>
      <c r="AS828" s="2"/>
      <c r="AT828" s="2"/>
      <c r="AU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7"/>
      <c r="AO829" s="7"/>
      <c r="AP829" s="2"/>
      <c r="AQ829" s="2"/>
      <c r="AR829" s="2"/>
      <c r="AS829" s="2"/>
      <c r="AT829" s="2"/>
      <c r="AU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7"/>
      <c r="AO830" s="7"/>
      <c r="AP830" s="2"/>
      <c r="AQ830" s="2"/>
      <c r="AR830" s="2"/>
      <c r="AS830" s="2"/>
      <c r="AT830" s="2"/>
      <c r="AU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7"/>
      <c r="AO831" s="7"/>
      <c r="AP831" s="2"/>
      <c r="AQ831" s="2"/>
      <c r="AR831" s="2"/>
      <c r="AS831" s="2"/>
      <c r="AT831" s="2"/>
      <c r="AU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7"/>
      <c r="AO832" s="7"/>
      <c r="AP832" s="2"/>
      <c r="AQ832" s="2"/>
      <c r="AR832" s="2"/>
      <c r="AS832" s="2"/>
      <c r="AT832" s="2"/>
      <c r="AU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7"/>
      <c r="AO833" s="7"/>
      <c r="AP833" s="2"/>
      <c r="AQ833" s="2"/>
      <c r="AR833" s="2"/>
      <c r="AS833" s="2"/>
      <c r="AT833" s="2"/>
      <c r="AU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7"/>
      <c r="AO834" s="7"/>
      <c r="AP834" s="2"/>
      <c r="AQ834" s="2"/>
      <c r="AR834" s="2"/>
      <c r="AS834" s="2"/>
      <c r="AT834" s="2"/>
      <c r="AU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7"/>
      <c r="AO835" s="7"/>
      <c r="AP835" s="2"/>
      <c r="AQ835" s="2"/>
      <c r="AR835" s="2"/>
      <c r="AS835" s="2"/>
      <c r="AT835" s="2"/>
      <c r="AU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7"/>
      <c r="AO836" s="7"/>
      <c r="AP836" s="2"/>
      <c r="AQ836" s="2"/>
      <c r="AR836" s="2"/>
      <c r="AS836" s="2"/>
      <c r="AT836" s="2"/>
      <c r="AU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7"/>
      <c r="AO837" s="7"/>
      <c r="AP837" s="2"/>
      <c r="AQ837" s="2"/>
      <c r="AR837" s="2"/>
      <c r="AS837" s="2"/>
      <c r="AT837" s="2"/>
      <c r="AU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7"/>
      <c r="AO838" s="7"/>
      <c r="AP838" s="2"/>
      <c r="AQ838" s="2"/>
      <c r="AR838" s="2"/>
      <c r="AS838" s="2"/>
      <c r="AT838" s="2"/>
      <c r="AU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7"/>
      <c r="AO839" s="7"/>
      <c r="AP839" s="2"/>
      <c r="AQ839" s="2"/>
      <c r="AR839" s="2"/>
      <c r="AS839" s="2"/>
      <c r="AT839" s="2"/>
      <c r="AU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7"/>
      <c r="AO840" s="7"/>
      <c r="AP840" s="2"/>
      <c r="AQ840" s="2"/>
      <c r="AR840" s="2"/>
      <c r="AS840" s="2"/>
      <c r="AT840" s="2"/>
      <c r="AU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7"/>
      <c r="AO841" s="7"/>
      <c r="AP841" s="2"/>
      <c r="AQ841" s="2"/>
      <c r="AR841" s="2"/>
      <c r="AS841" s="2"/>
      <c r="AT841" s="2"/>
      <c r="AU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7"/>
      <c r="AO842" s="7"/>
      <c r="AP842" s="2"/>
      <c r="AQ842" s="2"/>
      <c r="AR842" s="2"/>
      <c r="AS842" s="2"/>
      <c r="AT842" s="2"/>
      <c r="AU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7"/>
      <c r="AO843" s="7"/>
      <c r="AP843" s="2"/>
      <c r="AQ843" s="2"/>
      <c r="AR843" s="2"/>
      <c r="AS843" s="2"/>
      <c r="AT843" s="2"/>
      <c r="AU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7"/>
      <c r="AO844" s="7"/>
      <c r="AP844" s="2"/>
      <c r="AQ844" s="2"/>
      <c r="AR844" s="2"/>
      <c r="AS844" s="2"/>
      <c r="AT844" s="2"/>
      <c r="AU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7"/>
      <c r="AO845" s="7"/>
      <c r="AP845" s="2"/>
      <c r="AQ845" s="2"/>
      <c r="AR845" s="2"/>
      <c r="AS845" s="2"/>
      <c r="AT845" s="2"/>
      <c r="AU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7"/>
      <c r="AO846" s="7"/>
      <c r="AP846" s="2"/>
      <c r="AQ846" s="2"/>
      <c r="AR846" s="2"/>
      <c r="AS846" s="2"/>
      <c r="AT846" s="2"/>
      <c r="AU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7"/>
      <c r="AO847" s="7"/>
      <c r="AP847" s="2"/>
      <c r="AQ847" s="2"/>
      <c r="AR847" s="2"/>
      <c r="AS847" s="2"/>
      <c r="AT847" s="2"/>
      <c r="AU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7"/>
      <c r="AO848" s="7"/>
      <c r="AP848" s="2"/>
      <c r="AQ848" s="2"/>
      <c r="AR848" s="2"/>
      <c r="AS848" s="2"/>
      <c r="AT848" s="2"/>
      <c r="AU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7"/>
      <c r="AO849" s="7"/>
      <c r="AP849" s="2"/>
      <c r="AQ849" s="2"/>
      <c r="AR849" s="2"/>
      <c r="AS849" s="2"/>
      <c r="AT849" s="2"/>
      <c r="AU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7"/>
      <c r="AO850" s="7"/>
      <c r="AP850" s="2"/>
      <c r="AQ850" s="2"/>
      <c r="AR850" s="2"/>
      <c r="AS850" s="2"/>
      <c r="AT850" s="2"/>
      <c r="AU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7"/>
      <c r="AO851" s="7"/>
      <c r="AP851" s="2"/>
      <c r="AQ851" s="2"/>
      <c r="AR851" s="2"/>
      <c r="AS851" s="2"/>
      <c r="AT851" s="2"/>
      <c r="AU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7"/>
      <c r="AO852" s="7"/>
      <c r="AP852" s="2"/>
      <c r="AQ852" s="2"/>
      <c r="AR852" s="2"/>
      <c r="AS852" s="2"/>
      <c r="AT852" s="2"/>
      <c r="AU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7"/>
      <c r="AO853" s="7"/>
      <c r="AP853" s="2"/>
      <c r="AQ853" s="2"/>
      <c r="AR853" s="2"/>
      <c r="AS853" s="2"/>
      <c r="AT853" s="2"/>
      <c r="AU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7"/>
      <c r="AO854" s="7"/>
      <c r="AP854" s="2"/>
      <c r="AQ854" s="2"/>
      <c r="AR854" s="2"/>
      <c r="AS854" s="2"/>
      <c r="AT854" s="2"/>
      <c r="AU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7"/>
      <c r="AO855" s="7"/>
      <c r="AP855" s="2"/>
      <c r="AQ855" s="2"/>
      <c r="AR855" s="2"/>
      <c r="AS855" s="2"/>
      <c r="AT855" s="2"/>
      <c r="AU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7"/>
      <c r="AO856" s="7"/>
      <c r="AP856" s="2"/>
      <c r="AQ856" s="2"/>
      <c r="AR856" s="2"/>
      <c r="AS856" s="2"/>
      <c r="AT856" s="2"/>
      <c r="AU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7"/>
      <c r="AO857" s="7"/>
      <c r="AP857" s="2"/>
      <c r="AQ857" s="2"/>
      <c r="AR857" s="2"/>
      <c r="AS857" s="2"/>
      <c r="AT857" s="2"/>
      <c r="AU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7"/>
      <c r="AO858" s="7"/>
      <c r="AP858" s="2"/>
      <c r="AQ858" s="2"/>
      <c r="AR858" s="2"/>
      <c r="AS858" s="2"/>
      <c r="AT858" s="2"/>
      <c r="AU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7"/>
      <c r="AO859" s="7"/>
      <c r="AP859" s="2"/>
      <c r="AQ859" s="2"/>
      <c r="AR859" s="2"/>
      <c r="AS859" s="2"/>
      <c r="AT859" s="2"/>
      <c r="AU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7"/>
      <c r="AO860" s="7"/>
      <c r="AP860" s="2"/>
      <c r="AQ860" s="2"/>
      <c r="AR860" s="2"/>
      <c r="AS860" s="2"/>
      <c r="AT860" s="2"/>
      <c r="AU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7"/>
      <c r="AO861" s="7"/>
      <c r="AP861" s="2"/>
      <c r="AQ861" s="2"/>
      <c r="AR861" s="2"/>
      <c r="AS861" s="2"/>
      <c r="AT861" s="2"/>
      <c r="AU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7"/>
      <c r="AO862" s="7"/>
      <c r="AP862" s="2"/>
      <c r="AQ862" s="2"/>
      <c r="AR862" s="2"/>
      <c r="AS862" s="2"/>
      <c r="AT862" s="2"/>
      <c r="AU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7"/>
      <c r="AO863" s="7"/>
      <c r="AP863" s="2"/>
      <c r="AQ863" s="2"/>
      <c r="AR863" s="2"/>
      <c r="AS863" s="2"/>
      <c r="AT863" s="2"/>
      <c r="AU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7"/>
      <c r="AO864" s="7"/>
      <c r="AP864" s="2"/>
      <c r="AQ864" s="2"/>
      <c r="AR864" s="2"/>
      <c r="AS864" s="2"/>
      <c r="AT864" s="2"/>
      <c r="AU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7"/>
      <c r="AO865" s="7"/>
      <c r="AP865" s="2"/>
      <c r="AQ865" s="2"/>
      <c r="AR865" s="2"/>
      <c r="AS865" s="2"/>
      <c r="AT865" s="2"/>
      <c r="AU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7"/>
      <c r="AO866" s="7"/>
      <c r="AP866" s="2"/>
      <c r="AQ866" s="2"/>
      <c r="AR866" s="2"/>
      <c r="AS866" s="2"/>
      <c r="AT866" s="2"/>
      <c r="AU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7"/>
      <c r="AO867" s="7"/>
      <c r="AP867" s="2"/>
      <c r="AQ867" s="2"/>
      <c r="AR867" s="2"/>
      <c r="AS867" s="2"/>
      <c r="AT867" s="2"/>
      <c r="AU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7"/>
      <c r="AO868" s="7"/>
      <c r="AP868" s="2"/>
      <c r="AQ868" s="2"/>
      <c r="AR868" s="2"/>
      <c r="AS868" s="2"/>
      <c r="AT868" s="2"/>
      <c r="AU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7"/>
      <c r="AO869" s="7"/>
      <c r="AP869" s="2"/>
      <c r="AQ869" s="2"/>
      <c r="AR869" s="2"/>
      <c r="AS869" s="2"/>
      <c r="AT869" s="2"/>
      <c r="AU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7"/>
      <c r="AO870" s="7"/>
      <c r="AP870" s="2"/>
      <c r="AQ870" s="2"/>
      <c r="AR870" s="2"/>
      <c r="AS870" s="2"/>
      <c r="AT870" s="2"/>
      <c r="AU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7"/>
      <c r="AO871" s="7"/>
      <c r="AP871" s="2"/>
      <c r="AQ871" s="2"/>
      <c r="AR871" s="2"/>
      <c r="AS871" s="2"/>
      <c r="AT871" s="2"/>
      <c r="AU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7"/>
      <c r="AO872" s="7"/>
      <c r="AP872" s="2"/>
      <c r="AQ872" s="2"/>
      <c r="AR872" s="2"/>
      <c r="AS872" s="2"/>
      <c r="AT872" s="2"/>
      <c r="AU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7"/>
      <c r="AO873" s="7"/>
      <c r="AP873" s="2"/>
      <c r="AQ873" s="2"/>
      <c r="AR873" s="2"/>
      <c r="AS873" s="2"/>
      <c r="AT873" s="2"/>
      <c r="AU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7"/>
      <c r="AO874" s="7"/>
      <c r="AP874" s="2"/>
      <c r="AQ874" s="2"/>
      <c r="AR874" s="2"/>
      <c r="AS874" s="2"/>
      <c r="AT874" s="2"/>
      <c r="AU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7"/>
      <c r="AO875" s="7"/>
      <c r="AP875" s="2"/>
      <c r="AQ875" s="2"/>
      <c r="AR875" s="2"/>
      <c r="AS875" s="2"/>
      <c r="AT875" s="2"/>
      <c r="AU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7"/>
      <c r="AO876" s="7"/>
      <c r="AP876" s="2"/>
      <c r="AQ876" s="2"/>
      <c r="AR876" s="2"/>
      <c r="AS876" s="2"/>
      <c r="AT876" s="2"/>
      <c r="AU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7"/>
      <c r="AO877" s="7"/>
      <c r="AP877" s="2"/>
      <c r="AQ877" s="2"/>
      <c r="AR877" s="2"/>
      <c r="AS877" s="2"/>
      <c r="AT877" s="2"/>
      <c r="AU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7"/>
      <c r="AO878" s="7"/>
      <c r="AP878" s="2"/>
      <c r="AQ878" s="2"/>
      <c r="AR878" s="2"/>
      <c r="AS878" s="2"/>
      <c r="AT878" s="2"/>
      <c r="AU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7"/>
      <c r="AO879" s="7"/>
      <c r="AP879" s="2"/>
      <c r="AQ879" s="2"/>
      <c r="AR879" s="2"/>
      <c r="AS879" s="2"/>
      <c r="AT879" s="2"/>
      <c r="AU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7"/>
      <c r="AO880" s="7"/>
      <c r="AP880" s="2"/>
      <c r="AQ880" s="2"/>
      <c r="AR880" s="2"/>
      <c r="AS880" s="2"/>
      <c r="AT880" s="2"/>
      <c r="AU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7"/>
      <c r="AO881" s="7"/>
      <c r="AP881" s="2"/>
      <c r="AQ881" s="2"/>
      <c r="AR881" s="2"/>
      <c r="AS881" s="2"/>
      <c r="AT881" s="2"/>
      <c r="AU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7"/>
      <c r="AO882" s="7"/>
      <c r="AP882" s="2"/>
      <c r="AQ882" s="2"/>
      <c r="AR882" s="2"/>
      <c r="AS882" s="2"/>
      <c r="AT882" s="2"/>
      <c r="AU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7"/>
      <c r="AO883" s="7"/>
      <c r="AP883" s="2"/>
      <c r="AQ883" s="2"/>
      <c r="AR883" s="2"/>
      <c r="AS883" s="2"/>
      <c r="AT883" s="2"/>
      <c r="AU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7"/>
      <c r="AO884" s="7"/>
      <c r="AP884" s="2"/>
      <c r="AQ884" s="2"/>
      <c r="AR884" s="2"/>
      <c r="AS884" s="2"/>
      <c r="AT884" s="2"/>
      <c r="AU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7"/>
      <c r="AO885" s="7"/>
      <c r="AP885" s="2"/>
      <c r="AQ885" s="2"/>
      <c r="AR885" s="2"/>
      <c r="AS885" s="2"/>
      <c r="AT885" s="2"/>
      <c r="AU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7"/>
      <c r="AO886" s="7"/>
      <c r="AP886" s="2"/>
      <c r="AQ886" s="2"/>
      <c r="AR886" s="2"/>
      <c r="AS886" s="2"/>
      <c r="AT886" s="2"/>
      <c r="AU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7"/>
      <c r="AO887" s="7"/>
      <c r="AP887" s="2"/>
      <c r="AQ887" s="2"/>
      <c r="AR887" s="2"/>
      <c r="AS887" s="2"/>
      <c r="AT887" s="2"/>
      <c r="AU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7"/>
      <c r="AO888" s="7"/>
      <c r="AP888" s="2"/>
      <c r="AQ888" s="2"/>
      <c r="AR888" s="2"/>
      <c r="AS888" s="2"/>
      <c r="AT888" s="2"/>
      <c r="AU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7"/>
      <c r="AO889" s="7"/>
      <c r="AP889" s="2"/>
      <c r="AQ889" s="2"/>
      <c r="AR889" s="2"/>
      <c r="AS889" s="2"/>
      <c r="AT889" s="2"/>
      <c r="AU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7"/>
      <c r="AO890" s="7"/>
      <c r="AP890" s="2"/>
      <c r="AQ890" s="2"/>
      <c r="AR890" s="2"/>
      <c r="AS890" s="2"/>
      <c r="AT890" s="2"/>
      <c r="AU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7"/>
      <c r="AO891" s="7"/>
      <c r="AP891" s="2"/>
      <c r="AQ891" s="2"/>
      <c r="AR891" s="2"/>
      <c r="AS891" s="2"/>
      <c r="AT891" s="2"/>
      <c r="AU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7"/>
      <c r="AO892" s="7"/>
      <c r="AP892" s="2"/>
      <c r="AQ892" s="2"/>
      <c r="AR892" s="2"/>
      <c r="AS892" s="2"/>
      <c r="AT892" s="2"/>
      <c r="AU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7"/>
      <c r="AO893" s="7"/>
      <c r="AP893" s="2"/>
      <c r="AQ893" s="2"/>
      <c r="AR893" s="2"/>
      <c r="AS893" s="2"/>
      <c r="AT893" s="2"/>
      <c r="AU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7"/>
      <c r="AO894" s="7"/>
      <c r="AP894" s="2"/>
      <c r="AQ894" s="2"/>
      <c r="AR894" s="2"/>
      <c r="AS894" s="2"/>
      <c r="AT894" s="2"/>
      <c r="AU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7"/>
      <c r="AO895" s="7"/>
      <c r="AP895" s="2"/>
      <c r="AQ895" s="2"/>
      <c r="AR895" s="2"/>
      <c r="AS895" s="2"/>
      <c r="AT895" s="2"/>
      <c r="AU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7"/>
      <c r="AO896" s="7"/>
      <c r="AP896" s="2"/>
      <c r="AQ896" s="2"/>
      <c r="AR896" s="2"/>
      <c r="AS896" s="2"/>
      <c r="AT896" s="2"/>
      <c r="AU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7"/>
      <c r="AO897" s="7"/>
      <c r="AP897" s="2"/>
      <c r="AQ897" s="2"/>
      <c r="AR897" s="2"/>
      <c r="AS897" s="2"/>
      <c r="AT897" s="2"/>
      <c r="AU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7"/>
      <c r="AO898" s="7"/>
      <c r="AP898" s="2"/>
      <c r="AQ898" s="2"/>
      <c r="AR898" s="2"/>
      <c r="AS898" s="2"/>
      <c r="AT898" s="2"/>
      <c r="AU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7"/>
      <c r="AO899" s="7"/>
      <c r="AP899" s="2"/>
      <c r="AQ899" s="2"/>
      <c r="AR899" s="2"/>
      <c r="AS899" s="2"/>
      <c r="AT899" s="2"/>
      <c r="AU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7"/>
      <c r="AO900" s="7"/>
      <c r="AP900" s="2"/>
      <c r="AQ900" s="2"/>
      <c r="AR900" s="2"/>
      <c r="AS900" s="2"/>
      <c r="AT900" s="2"/>
      <c r="AU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7"/>
      <c r="AO901" s="7"/>
      <c r="AP901" s="2"/>
      <c r="AQ901" s="2"/>
      <c r="AR901" s="2"/>
      <c r="AS901" s="2"/>
      <c r="AT901" s="2"/>
      <c r="AU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7"/>
      <c r="AO902" s="7"/>
      <c r="AP902" s="2"/>
      <c r="AQ902" s="2"/>
      <c r="AR902" s="2"/>
      <c r="AS902" s="2"/>
      <c r="AT902" s="2"/>
      <c r="AU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7"/>
      <c r="AO903" s="7"/>
      <c r="AP903" s="2"/>
      <c r="AQ903" s="2"/>
      <c r="AR903" s="2"/>
      <c r="AS903" s="2"/>
      <c r="AT903" s="2"/>
      <c r="AU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7"/>
      <c r="AO904" s="7"/>
      <c r="AP904" s="2"/>
      <c r="AQ904" s="2"/>
      <c r="AR904" s="2"/>
      <c r="AS904" s="2"/>
      <c r="AT904" s="2"/>
      <c r="AU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7"/>
      <c r="AO905" s="7"/>
      <c r="AP905" s="2"/>
      <c r="AQ905" s="2"/>
      <c r="AR905" s="2"/>
      <c r="AS905" s="2"/>
      <c r="AT905" s="2"/>
      <c r="AU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7"/>
      <c r="AO906" s="7"/>
      <c r="AP906" s="2"/>
      <c r="AQ906" s="2"/>
      <c r="AR906" s="2"/>
      <c r="AS906" s="2"/>
      <c r="AT906" s="2"/>
      <c r="AU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7"/>
      <c r="AO907" s="7"/>
      <c r="AP907" s="2"/>
      <c r="AQ907" s="2"/>
      <c r="AR907" s="2"/>
      <c r="AS907" s="2"/>
      <c r="AT907" s="2"/>
      <c r="AU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7"/>
      <c r="AO908" s="7"/>
      <c r="AP908" s="2"/>
      <c r="AQ908" s="2"/>
      <c r="AR908" s="2"/>
      <c r="AS908" s="2"/>
      <c r="AT908" s="2"/>
      <c r="AU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7"/>
      <c r="AO909" s="7"/>
      <c r="AP909" s="2"/>
      <c r="AQ909" s="2"/>
      <c r="AR909" s="2"/>
      <c r="AS909" s="2"/>
      <c r="AT909" s="2"/>
      <c r="AU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7"/>
      <c r="AO910" s="7"/>
      <c r="AP910" s="2"/>
      <c r="AQ910" s="2"/>
      <c r="AR910" s="2"/>
      <c r="AS910" s="2"/>
      <c r="AT910" s="2"/>
      <c r="AU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7"/>
      <c r="AO911" s="7"/>
      <c r="AP911" s="2"/>
      <c r="AQ911" s="2"/>
      <c r="AR911" s="2"/>
      <c r="AS911" s="2"/>
      <c r="AT911" s="2"/>
      <c r="AU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7"/>
      <c r="AO912" s="7"/>
      <c r="AP912" s="2"/>
      <c r="AQ912" s="2"/>
      <c r="AR912" s="2"/>
      <c r="AS912" s="2"/>
      <c r="AT912" s="2"/>
      <c r="AU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7"/>
      <c r="AO913" s="7"/>
      <c r="AP913" s="2"/>
      <c r="AQ913" s="2"/>
      <c r="AR913" s="2"/>
      <c r="AS913" s="2"/>
      <c r="AT913" s="2"/>
      <c r="AU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7"/>
      <c r="AO914" s="7"/>
      <c r="AP914" s="2"/>
      <c r="AQ914" s="2"/>
      <c r="AR914" s="2"/>
      <c r="AS914" s="2"/>
      <c r="AT914" s="2"/>
      <c r="AU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7"/>
      <c r="AO915" s="7"/>
      <c r="AP915" s="2"/>
      <c r="AQ915" s="2"/>
      <c r="AR915" s="2"/>
      <c r="AS915" s="2"/>
      <c r="AT915" s="2"/>
      <c r="AU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7"/>
      <c r="AO916" s="7"/>
      <c r="AP916" s="2"/>
      <c r="AQ916" s="2"/>
      <c r="AR916" s="2"/>
      <c r="AS916" s="2"/>
      <c r="AT916" s="2"/>
      <c r="AU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7"/>
      <c r="AO917" s="7"/>
      <c r="AP917" s="2"/>
      <c r="AQ917" s="2"/>
      <c r="AR917" s="2"/>
      <c r="AS917" s="2"/>
      <c r="AT917" s="2"/>
      <c r="AU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7"/>
      <c r="AO918" s="7"/>
      <c r="AP918" s="2"/>
      <c r="AQ918" s="2"/>
      <c r="AR918" s="2"/>
      <c r="AS918" s="2"/>
      <c r="AT918" s="2"/>
      <c r="AU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7"/>
      <c r="AO919" s="7"/>
      <c r="AP919" s="2"/>
      <c r="AQ919" s="2"/>
      <c r="AR919" s="2"/>
      <c r="AS919" s="2"/>
      <c r="AT919" s="2"/>
      <c r="AU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7"/>
      <c r="AO920" s="7"/>
      <c r="AP920" s="2"/>
      <c r="AQ920" s="2"/>
      <c r="AR920" s="2"/>
      <c r="AS920" s="2"/>
      <c r="AT920" s="2"/>
      <c r="AU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7"/>
      <c r="AO921" s="7"/>
      <c r="AP921" s="2"/>
      <c r="AQ921" s="2"/>
      <c r="AR921" s="2"/>
      <c r="AS921" s="2"/>
      <c r="AT921" s="2"/>
      <c r="AU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7"/>
      <c r="AO922" s="7"/>
      <c r="AP922" s="2"/>
      <c r="AQ922" s="2"/>
      <c r="AR922" s="2"/>
      <c r="AS922" s="2"/>
      <c r="AT922" s="2"/>
      <c r="AU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7"/>
      <c r="AO923" s="7"/>
      <c r="AP923" s="2"/>
      <c r="AQ923" s="2"/>
      <c r="AR923" s="2"/>
      <c r="AS923" s="2"/>
      <c r="AT923" s="2"/>
      <c r="AU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7"/>
      <c r="AO924" s="7"/>
      <c r="AP924" s="2"/>
      <c r="AQ924" s="2"/>
      <c r="AR924" s="2"/>
      <c r="AS924" s="2"/>
      <c r="AT924" s="2"/>
      <c r="AU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7"/>
      <c r="AO925" s="7"/>
      <c r="AP925" s="2"/>
      <c r="AQ925" s="2"/>
      <c r="AR925" s="2"/>
      <c r="AS925" s="2"/>
      <c r="AT925" s="2"/>
      <c r="AU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7"/>
      <c r="AO926" s="7"/>
      <c r="AP926" s="2"/>
      <c r="AQ926" s="2"/>
      <c r="AR926" s="2"/>
      <c r="AS926" s="2"/>
      <c r="AT926" s="2"/>
      <c r="AU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7"/>
      <c r="AO927" s="7"/>
      <c r="AP927" s="2"/>
      <c r="AQ927" s="2"/>
      <c r="AR927" s="2"/>
      <c r="AS927" s="2"/>
      <c r="AT927" s="2"/>
      <c r="AU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7"/>
      <c r="AO928" s="7"/>
      <c r="AP928" s="2"/>
      <c r="AQ928" s="2"/>
      <c r="AR928" s="2"/>
      <c r="AS928" s="2"/>
      <c r="AT928" s="2"/>
      <c r="AU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7"/>
      <c r="AO929" s="7"/>
      <c r="AP929" s="2"/>
      <c r="AQ929" s="2"/>
      <c r="AR929" s="2"/>
      <c r="AS929" s="2"/>
      <c r="AT929" s="2"/>
      <c r="AU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7"/>
      <c r="AO930" s="7"/>
      <c r="AP930" s="2"/>
      <c r="AQ930" s="2"/>
      <c r="AR930" s="2"/>
      <c r="AS930" s="2"/>
      <c r="AT930" s="2"/>
      <c r="AU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7"/>
      <c r="AO931" s="7"/>
      <c r="AP931" s="2"/>
      <c r="AQ931" s="2"/>
      <c r="AR931" s="2"/>
      <c r="AS931" s="2"/>
      <c r="AT931" s="2"/>
      <c r="AU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7"/>
      <c r="AO932" s="7"/>
      <c r="AP932" s="2"/>
      <c r="AQ932" s="2"/>
      <c r="AR932" s="2"/>
      <c r="AS932" s="2"/>
      <c r="AT932" s="2"/>
      <c r="AU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7"/>
      <c r="AO933" s="7"/>
      <c r="AP933" s="2"/>
      <c r="AQ933" s="2"/>
      <c r="AR933" s="2"/>
      <c r="AS933" s="2"/>
      <c r="AT933" s="2"/>
      <c r="AU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7"/>
      <c r="AO934" s="7"/>
      <c r="AP934" s="2"/>
      <c r="AQ934" s="2"/>
      <c r="AR934" s="2"/>
      <c r="AS934" s="2"/>
      <c r="AT934" s="2"/>
      <c r="AU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7"/>
      <c r="AO935" s="7"/>
      <c r="AP935" s="2"/>
      <c r="AQ935" s="2"/>
      <c r="AR935" s="2"/>
      <c r="AS935" s="2"/>
      <c r="AT935" s="2"/>
      <c r="AU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7"/>
      <c r="AO936" s="7"/>
      <c r="AP936" s="2"/>
      <c r="AQ936" s="2"/>
      <c r="AR936" s="2"/>
      <c r="AS936" s="2"/>
      <c r="AT936" s="2"/>
      <c r="AU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7"/>
      <c r="AO937" s="7"/>
      <c r="AP937" s="2"/>
      <c r="AQ937" s="2"/>
      <c r="AR937" s="2"/>
      <c r="AS937" s="2"/>
      <c r="AT937" s="2"/>
      <c r="AU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7"/>
      <c r="AO938" s="7"/>
      <c r="AP938" s="2"/>
      <c r="AQ938" s="2"/>
      <c r="AR938" s="2"/>
      <c r="AS938" s="2"/>
      <c r="AT938" s="2"/>
      <c r="AU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7"/>
      <c r="AO939" s="7"/>
      <c r="AP939" s="2"/>
      <c r="AQ939" s="2"/>
      <c r="AR939" s="2"/>
      <c r="AS939" s="2"/>
      <c r="AT939" s="2"/>
      <c r="AU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7"/>
      <c r="AO940" s="7"/>
      <c r="AP940" s="2"/>
      <c r="AQ940" s="2"/>
      <c r="AR940" s="2"/>
      <c r="AS940" s="2"/>
      <c r="AT940" s="2"/>
      <c r="AU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7"/>
      <c r="AO941" s="7"/>
      <c r="AP941" s="2"/>
      <c r="AQ941" s="2"/>
      <c r="AR941" s="2"/>
      <c r="AS941" s="2"/>
      <c r="AT941" s="2"/>
      <c r="AU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7"/>
      <c r="AO942" s="7"/>
      <c r="AP942" s="2"/>
      <c r="AQ942" s="2"/>
      <c r="AR942" s="2"/>
      <c r="AS942" s="2"/>
      <c r="AT942" s="2"/>
      <c r="AU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7"/>
      <c r="AO943" s="7"/>
      <c r="AP943" s="2"/>
      <c r="AQ943" s="2"/>
      <c r="AR943" s="2"/>
      <c r="AS943" s="2"/>
      <c r="AT943" s="2"/>
      <c r="AU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7"/>
      <c r="AO944" s="7"/>
      <c r="AP944" s="2"/>
      <c r="AQ944" s="2"/>
      <c r="AR944" s="2"/>
      <c r="AS944" s="2"/>
      <c r="AT944" s="2"/>
      <c r="AU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7"/>
      <c r="AO945" s="7"/>
      <c r="AP945" s="2"/>
      <c r="AQ945" s="2"/>
      <c r="AR945" s="2"/>
      <c r="AS945" s="2"/>
      <c r="AT945" s="2"/>
      <c r="AU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7"/>
      <c r="AO946" s="7"/>
      <c r="AP946" s="2"/>
      <c r="AQ946" s="2"/>
      <c r="AR946" s="2"/>
      <c r="AS946" s="2"/>
      <c r="AT946" s="2"/>
      <c r="AU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7"/>
      <c r="AO947" s="7"/>
      <c r="AP947" s="2"/>
      <c r="AQ947" s="2"/>
      <c r="AR947" s="2"/>
      <c r="AS947" s="2"/>
      <c r="AT947" s="2"/>
      <c r="AU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7"/>
      <c r="AO948" s="7"/>
      <c r="AP948" s="2"/>
      <c r="AQ948" s="2"/>
      <c r="AR948" s="2"/>
      <c r="AS948" s="2"/>
      <c r="AT948" s="2"/>
      <c r="AU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7"/>
      <c r="AO949" s="7"/>
      <c r="AP949" s="2"/>
      <c r="AQ949" s="2"/>
      <c r="AR949" s="2"/>
      <c r="AS949" s="2"/>
      <c r="AT949" s="2"/>
      <c r="AU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7"/>
      <c r="AO950" s="7"/>
      <c r="AP950" s="2"/>
      <c r="AQ950" s="2"/>
      <c r="AR950" s="2"/>
      <c r="AS950" s="2"/>
      <c r="AT950" s="2"/>
      <c r="AU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7"/>
      <c r="AO951" s="7"/>
      <c r="AP951" s="2"/>
      <c r="AQ951" s="2"/>
      <c r="AR951" s="2"/>
      <c r="AS951" s="2"/>
      <c r="AT951" s="2"/>
      <c r="AU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7"/>
      <c r="AO952" s="7"/>
      <c r="AP952" s="2"/>
      <c r="AQ952" s="2"/>
      <c r="AR952" s="2"/>
      <c r="AS952" s="2"/>
      <c r="AT952" s="2"/>
      <c r="AU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7"/>
      <c r="AO953" s="7"/>
      <c r="AP953" s="2"/>
      <c r="AQ953" s="2"/>
      <c r="AR953" s="2"/>
      <c r="AS953" s="2"/>
      <c r="AT953" s="2"/>
      <c r="AU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7"/>
      <c r="AO954" s="7"/>
      <c r="AP954" s="2"/>
      <c r="AQ954" s="2"/>
      <c r="AR954" s="2"/>
      <c r="AS954" s="2"/>
      <c r="AT954" s="2"/>
      <c r="AU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7"/>
      <c r="AO955" s="7"/>
      <c r="AP955" s="2"/>
      <c r="AQ955" s="2"/>
      <c r="AR955" s="2"/>
      <c r="AS955" s="2"/>
      <c r="AT955" s="2"/>
      <c r="AU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7"/>
      <c r="AO956" s="7"/>
      <c r="AP956" s="2"/>
      <c r="AQ956" s="2"/>
      <c r="AR956" s="2"/>
      <c r="AS956" s="2"/>
      <c r="AT956" s="2"/>
      <c r="AU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7"/>
      <c r="AO957" s="7"/>
      <c r="AP957" s="2"/>
      <c r="AQ957" s="2"/>
      <c r="AR957" s="2"/>
      <c r="AS957" s="2"/>
      <c r="AT957" s="2"/>
      <c r="AU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7"/>
      <c r="AO958" s="7"/>
      <c r="AP958" s="2"/>
      <c r="AQ958" s="2"/>
      <c r="AR958" s="2"/>
      <c r="AS958" s="2"/>
      <c r="AT958" s="2"/>
      <c r="AU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7"/>
      <c r="AO959" s="7"/>
      <c r="AP959" s="2"/>
      <c r="AQ959" s="2"/>
      <c r="AR959" s="2"/>
      <c r="AS959" s="2"/>
      <c r="AT959" s="2"/>
      <c r="AU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7"/>
      <c r="AO960" s="7"/>
      <c r="AP960" s="2"/>
      <c r="AQ960" s="2"/>
      <c r="AR960" s="2"/>
      <c r="AS960" s="2"/>
      <c r="AT960" s="2"/>
      <c r="AU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7"/>
      <c r="AO961" s="7"/>
      <c r="AP961" s="2"/>
      <c r="AQ961" s="2"/>
      <c r="AR961" s="2"/>
      <c r="AS961" s="2"/>
      <c r="AT961" s="2"/>
      <c r="AU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7"/>
      <c r="AO962" s="7"/>
      <c r="AP962" s="2"/>
      <c r="AQ962" s="2"/>
      <c r="AR962" s="2"/>
      <c r="AS962" s="2"/>
      <c r="AT962" s="2"/>
      <c r="AU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7"/>
      <c r="AO963" s="7"/>
      <c r="AP963" s="2"/>
      <c r="AQ963" s="2"/>
      <c r="AR963" s="2"/>
      <c r="AS963" s="2"/>
      <c r="AT963" s="2"/>
      <c r="AU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7"/>
      <c r="AO964" s="7"/>
      <c r="AP964" s="2"/>
      <c r="AQ964" s="2"/>
      <c r="AR964" s="2"/>
      <c r="AS964" s="2"/>
      <c r="AT964" s="2"/>
      <c r="AU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7"/>
      <c r="AO965" s="7"/>
      <c r="AP965" s="2"/>
      <c r="AQ965" s="2"/>
      <c r="AR965" s="2"/>
      <c r="AS965" s="2"/>
      <c r="AT965" s="2"/>
      <c r="AU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7"/>
      <c r="AO966" s="7"/>
      <c r="AP966" s="2"/>
      <c r="AQ966" s="2"/>
      <c r="AR966" s="2"/>
      <c r="AS966" s="2"/>
      <c r="AT966" s="2"/>
      <c r="AU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7"/>
      <c r="AO967" s="7"/>
      <c r="AP967" s="2"/>
      <c r="AQ967" s="2"/>
      <c r="AR967" s="2"/>
      <c r="AS967" s="2"/>
      <c r="AT967" s="2"/>
      <c r="AU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7"/>
      <c r="AO968" s="7"/>
      <c r="AP968" s="2"/>
      <c r="AQ968" s="2"/>
      <c r="AR968" s="2"/>
      <c r="AS968" s="2"/>
      <c r="AT968" s="2"/>
      <c r="AU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7"/>
      <c r="AO969" s="7"/>
      <c r="AP969" s="2"/>
      <c r="AQ969" s="2"/>
      <c r="AR969" s="2"/>
      <c r="AS969" s="2"/>
      <c r="AT969" s="2"/>
      <c r="AU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7"/>
      <c r="AO970" s="7"/>
      <c r="AP970" s="2"/>
      <c r="AQ970" s="2"/>
      <c r="AR970" s="2"/>
      <c r="AS970" s="2"/>
      <c r="AT970" s="2"/>
      <c r="AU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7"/>
      <c r="AO971" s="7"/>
      <c r="AP971" s="2"/>
      <c r="AQ971" s="2"/>
      <c r="AR971" s="2"/>
      <c r="AS971" s="2"/>
      <c r="AT971" s="2"/>
      <c r="AU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7"/>
      <c r="AO972" s="7"/>
      <c r="AP972" s="2"/>
      <c r="AQ972" s="2"/>
      <c r="AR972" s="2"/>
      <c r="AS972" s="2"/>
      <c r="AT972" s="2"/>
      <c r="AU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7"/>
      <c r="AO973" s="7"/>
      <c r="AP973" s="2"/>
      <c r="AQ973" s="2"/>
      <c r="AR973" s="2"/>
      <c r="AS973" s="2"/>
      <c r="AT973" s="2"/>
      <c r="AU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7"/>
      <c r="AO974" s="7"/>
      <c r="AP974" s="2"/>
      <c r="AQ974" s="2"/>
      <c r="AR974" s="2"/>
      <c r="AS974" s="2"/>
      <c r="AT974" s="2"/>
      <c r="AU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7"/>
      <c r="AO975" s="7"/>
      <c r="AP975" s="2"/>
      <c r="AQ975" s="2"/>
      <c r="AR975" s="2"/>
      <c r="AS975" s="2"/>
      <c r="AT975" s="2"/>
      <c r="AU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7"/>
      <c r="AO976" s="7"/>
      <c r="AP976" s="2"/>
      <c r="AQ976" s="2"/>
      <c r="AR976" s="2"/>
      <c r="AS976" s="2"/>
      <c r="AT976" s="2"/>
      <c r="AU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7"/>
      <c r="AO977" s="7"/>
      <c r="AP977" s="2"/>
      <c r="AQ977" s="2"/>
      <c r="AR977" s="2"/>
      <c r="AS977" s="2"/>
      <c r="AT977" s="2"/>
      <c r="AU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7"/>
      <c r="AO978" s="7"/>
      <c r="AP978" s="2"/>
      <c r="AQ978" s="2"/>
      <c r="AR978" s="2"/>
      <c r="AS978" s="2"/>
      <c r="AT978" s="2"/>
      <c r="AU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7"/>
      <c r="AO979" s="7"/>
      <c r="AP979" s="2"/>
      <c r="AQ979" s="2"/>
      <c r="AR979" s="2"/>
      <c r="AS979" s="2"/>
      <c r="AT979" s="2"/>
      <c r="AU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7"/>
      <c r="AO980" s="7"/>
      <c r="AP980" s="2"/>
      <c r="AQ980" s="2"/>
      <c r="AR980" s="2"/>
      <c r="AS980" s="2"/>
      <c r="AT980" s="2"/>
      <c r="AU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7"/>
      <c r="AO981" s="7"/>
      <c r="AP981" s="2"/>
      <c r="AQ981" s="2"/>
      <c r="AR981" s="2"/>
      <c r="AS981" s="2"/>
      <c r="AT981" s="2"/>
      <c r="AU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7"/>
      <c r="AO982" s="7"/>
      <c r="AP982" s="2"/>
      <c r="AQ982" s="2"/>
      <c r="AR982" s="2"/>
      <c r="AS982" s="2"/>
      <c r="AT982" s="2"/>
      <c r="AU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7"/>
      <c r="AO983" s="7"/>
      <c r="AP983" s="2"/>
      <c r="AQ983" s="2"/>
      <c r="AR983" s="2"/>
      <c r="AS983" s="2"/>
      <c r="AT983" s="2"/>
      <c r="AU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7"/>
      <c r="AO984" s="7"/>
      <c r="AP984" s="2"/>
      <c r="AQ984" s="2"/>
      <c r="AR984" s="2"/>
      <c r="AS984" s="2"/>
      <c r="AT984" s="2"/>
      <c r="AU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7"/>
      <c r="AO985" s="7"/>
      <c r="AP985" s="2"/>
      <c r="AQ985" s="2"/>
      <c r="AR985" s="2"/>
      <c r="AS985" s="2"/>
      <c r="AT985" s="2"/>
      <c r="AU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7"/>
      <c r="AO986" s="7"/>
      <c r="AP986" s="2"/>
      <c r="AQ986" s="2"/>
      <c r="AR986" s="2"/>
      <c r="AS986" s="2"/>
      <c r="AT986" s="2"/>
      <c r="AU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7"/>
      <c r="AO987" s="7"/>
      <c r="AP987" s="2"/>
      <c r="AQ987" s="2"/>
      <c r="AR987" s="2"/>
      <c r="AS987" s="2"/>
      <c r="AT987" s="2"/>
      <c r="AU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7"/>
      <c r="AO988" s="7"/>
      <c r="AP988" s="2"/>
      <c r="AQ988" s="2"/>
      <c r="AR988" s="2"/>
      <c r="AS988" s="2"/>
      <c r="AT988" s="2"/>
      <c r="AU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7"/>
      <c r="AO989" s="7"/>
      <c r="AP989" s="2"/>
      <c r="AQ989" s="2"/>
      <c r="AR989" s="2"/>
      <c r="AS989" s="2"/>
      <c r="AT989" s="2"/>
      <c r="AU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7"/>
      <c r="AO990" s="7"/>
      <c r="AP990" s="2"/>
      <c r="AQ990" s="2"/>
      <c r="AR990" s="2"/>
      <c r="AS990" s="2"/>
      <c r="AT990" s="2"/>
      <c r="AU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7"/>
      <c r="AO991" s="7"/>
      <c r="AP991" s="2"/>
      <c r="AQ991" s="2"/>
      <c r="AR991" s="2"/>
      <c r="AS991" s="2"/>
      <c r="AT991" s="2"/>
      <c r="AU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7"/>
      <c r="AO992" s="7"/>
      <c r="AP992" s="2"/>
      <c r="AQ992" s="2"/>
      <c r="AR992" s="2"/>
      <c r="AS992" s="2"/>
      <c r="AT992" s="2"/>
      <c r="AU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7"/>
      <c r="AO993" s="7"/>
      <c r="AP993" s="2"/>
      <c r="AQ993" s="2"/>
      <c r="AR993" s="2"/>
      <c r="AS993" s="2"/>
      <c r="AT993" s="2"/>
      <c r="AU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7"/>
      <c r="AO994" s="7"/>
      <c r="AP994" s="2"/>
      <c r="AQ994" s="2"/>
      <c r="AR994" s="2"/>
      <c r="AS994" s="2"/>
      <c r="AT994" s="2"/>
      <c r="AU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7"/>
      <c r="AO995" s="7"/>
      <c r="AP995" s="2"/>
      <c r="AQ995" s="2"/>
      <c r="AR995" s="2"/>
      <c r="AS995" s="2"/>
      <c r="AT995" s="2"/>
      <c r="AU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7"/>
      <c r="AO996" s="7"/>
      <c r="AP996" s="2"/>
      <c r="AQ996" s="2"/>
      <c r="AR996" s="2"/>
      <c r="AS996" s="2"/>
      <c r="AT996" s="2"/>
      <c r="AU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7"/>
      <c r="AO997" s="7"/>
      <c r="AP997" s="2"/>
      <c r="AQ997" s="2"/>
      <c r="AR997" s="2"/>
      <c r="AS997" s="2"/>
      <c r="AT997" s="2"/>
      <c r="AU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7"/>
      <c r="AO998" s="7"/>
      <c r="AP998" s="2"/>
      <c r="AQ998" s="2"/>
      <c r="AR998" s="2"/>
      <c r="AS998" s="2"/>
      <c r="AT998" s="2"/>
      <c r="AU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7"/>
      <c r="AO999" s="7"/>
      <c r="AP999" s="2"/>
      <c r="AQ999" s="2"/>
      <c r="AR999" s="2"/>
      <c r="AS999" s="2"/>
      <c r="AT999" s="2"/>
      <c r="AU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7"/>
      <c r="AO1000" s="7"/>
      <c r="AP1000" s="2"/>
      <c r="AQ1000" s="2"/>
      <c r="AR1000" s="2"/>
      <c r="AS1000" s="2"/>
      <c r="AT1000" s="2"/>
      <c r="AU1000" s="2"/>
    </row>
  </sheetData>
  <mergeCells count="59">
    <mergeCell ref="AM12:AN12"/>
    <mergeCell ref="AM13:AN13"/>
    <mergeCell ref="AM14:AN14"/>
    <mergeCell ref="AM15:AN15"/>
    <mergeCell ref="B16:P16"/>
    <mergeCell ref="R16:AF16"/>
    <mergeCell ref="AM16:AN16"/>
    <mergeCell ref="B17:H17"/>
    <mergeCell ref="J17:P17"/>
    <mergeCell ref="R17:X17"/>
    <mergeCell ref="Z17:AF17"/>
    <mergeCell ref="AM17:AN17"/>
    <mergeCell ref="J26:X26"/>
    <mergeCell ref="Z26:AF26"/>
    <mergeCell ref="D2:F2"/>
    <mergeCell ref="J2:K2"/>
    <mergeCell ref="O2:P2"/>
    <mergeCell ref="W2:X2"/>
    <mergeCell ref="B4:Q4"/>
    <mergeCell ref="R4:AF4"/>
    <mergeCell ref="AI5:AN5"/>
    <mergeCell ref="Z6:AF6"/>
    <mergeCell ref="Z7:AF7"/>
    <mergeCell ref="B5:AF5"/>
    <mergeCell ref="J6:X6"/>
    <mergeCell ref="AI6:AJ6"/>
    <mergeCell ref="B7:H7"/>
    <mergeCell ref="J7:P7"/>
    <mergeCell ref="R7:X7"/>
    <mergeCell ref="AI7:AJ7"/>
    <mergeCell ref="AK10:AK11"/>
    <mergeCell ref="AL10:AL11"/>
    <mergeCell ref="AM18:AN18"/>
    <mergeCell ref="AM19:AN19"/>
    <mergeCell ref="AM20:AN20"/>
    <mergeCell ref="AM21:AN21"/>
    <mergeCell ref="AM22:AN22"/>
    <mergeCell ref="AM23:AN23"/>
    <mergeCell ref="AI10:AJ11"/>
    <mergeCell ref="AI12:AJ12"/>
    <mergeCell ref="AI13:AJ23"/>
    <mergeCell ref="AK13:AK23"/>
    <mergeCell ref="AI25:AM25"/>
    <mergeCell ref="AI40:AN40"/>
    <mergeCell ref="AI53:AN53"/>
    <mergeCell ref="AM6:AN6"/>
    <mergeCell ref="AM7:AN7"/>
    <mergeCell ref="AI8:AJ8"/>
    <mergeCell ref="AM8:AN8"/>
    <mergeCell ref="AI9:AJ9"/>
    <mergeCell ref="AM9:AN9"/>
    <mergeCell ref="AM10:AN11"/>
    <mergeCell ref="B26:H26"/>
    <mergeCell ref="B27:H27"/>
    <mergeCell ref="J27:P27"/>
    <mergeCell ref="R27:X27"/>
    <mergeCell ref="Z27:AF27"/>
    <mergeCell ref="B37:P37"/>
    <mergeCell ref="B38:P43"/>
  </mergeCells>
  <conditionalFormatting sqref="B7 B17 B27 J17 J27 R7 Z7 Z17">
    <cfRule type="expression" dxfId="0" priority="1">
      <formula>$J$2=1</formula>
    </cfRule>
  </conditionalFormatting>
  <conditionalFormatting sqref="B9:H14">
    <cfRule type="cellIs" dxfId="1" priority="2" operator="equal">
      <formula>""</formula>
    </cfRule>
  </conditionalFormatting>
  <conditionalFormatting sqref="B9:H14">
    <cfRule type="expression" dxfId="2" priority="3">
      <formula>OR(WEEKDAY(B9,1)=1,WEEKDAY(B9,1)=7)</formula>
    </cfRule>
  </conditionalFormatting>
  <conditionalFormatting sqref="B29:H34 J29:P34 R29:X34">
    <cfRule type="cellIs" dxfId="1" priority="4" operator="equal">
      <formula>""</formula>
    </cfRule>
  </conditionalFormatting>
  <conditionalFormatting sqref="B29:H34 J29:P34 R29:X34">
    <cfRule type="expression" dxfId="2" priority="5">
      <formula>OR(WEEKDAY(B29,1)=1,WEEKDAY(B29,1)=7)</formula>
    </cfRule>
  </conditionalFormatting>
  <conditionalFormatting sqref="J7">
    <cfRule type="expression" dxfId="0" priority="6">
      <formula>$J$2=1</formula>
    </cfRule>
  </conditionalFormatting>
  <conditionalFormatting sqref="J9:P14">
    <cfRule type="cellIs" dxfId="1" priority="7" operator="equal">
      <formula>""</formula>
    </cfRule>
  </conditionalFormatting>
  <conditionalFormatting sqref="J9:P14">
    <cfRule type="expression" dxfId="2" priority="8">
      <formula>OR(WEEKDAY(J9,1)=1,WEEKDAY(J9,1)=7)</formula>
    </cfRule>
  </conditionalFormatting>
  <conditionalFormatting sqref="R17">
    <cfRule type="expression" dxfId="0" priority="9">
      <formula>$J$2=1</formula>
    </cfRule>
  </conditionalFormatting>
  <conditionalFormatting sqref="R27">
    <cfRule type="expression" dxfId="0" priority="10">
      <formula>$J$2=1</formula>
    </cfRule>
  </conditionalFormatting>
  <conditionalFormatting sqref="B19:H24 J19:P24 R9:X14 Z9:AF14 Z19:AF24">
    <cfRule type="cellIs" dxfId="1" priority="11" operator="equal">
      <formula>""</formula>
    </cfRule>
  </conditionalFormatting>
  <conditionalFormatting sqref="B19:H24 J19:P24 R9:X14 Z9:AF14 Z19:AF24">
    <cfRule type="expression" dxfId="2" priority="12">
      <formula>OR(WEEKDAY(B9,1)=1,WEEKDAY(B9,1)=7)</formula>
    </cfRule>
  </conditionalFormatting>
  <conditionalFormatting sqref="R19:X24">
    <cfRule type="cellIs" dxfId="1" priority="13" operator="equal">
      <formula>""</formula>
    </cfRule>
  </conditionalFormatting>
  <conditionalFormatting sqref="R19:X24">
    <cfRule type="expression" dxfId="2" priority="14">
      <formula>OR(WEEKDAY(R19,1)=1,WEEKDAY(R19,1)=7)</formula>
    </cfRule>
  </conditionalFormatting>
  <conditionalFormatting sqref="Z27">
    <cfRule type="expression" dxfId="0" priority="15">
      <formula>$J$2=1</formula>
    </cfRule>
  </conditionalFormatting>
  <conditionalFormatting sqref="Z29:AF34">
    <cfRule type="cellIs" dxfId="1" priority="16" operator="equal">
      <formula>""</formula>
    </cfRule>
  </conditionalFormatting>
  <conditionalFormatting sqref="Z29:AF34">
    <cfRule type="expression" dxfId="2" priority="17">
      <formula>OR(WEEKDAY(Z29,1)=1,WEEKDAY(Z29,1)=7)</formula>
    </cfRule>
  </conditionalFormatting>
  <printOptions/>
  <pageMargins bottom="0.75" footer="0.0" header="0.0" left="0.7" right="0.7" top="0.75"/>
  <pageSetup paperSize="3"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fitToPage="1"/>
  </sheetPr>
  <sheetViews>
    <sheetView workbookViewId="0"/>
  </sheetViews>
  <sheetFormatPr customHeight="1" defaultColWidth="14.43" defaultRowHeight="15.0"/>
  <cols>
    <col customWidth="1" min="1" max="1" width="1.86"/>
    <col customWidth="1" min="2" max="13" width="4.0"/>
    <col customWidth="1" min="14" max="14" width="4.71"/>
    <col customWidth="1" min="15" max="16" width="4.0"/>
    <col customWidth="1" min="17" max="17" width="2.29"/>
    <col customWidth="1" min="18" max="18" width="4.71"/>
    <col customWidth="1" min="19" max="19" width="4.43"/>
    <col customWidth="1" min="20" max="24" width="4.0"/>
    <col customWidth="1" min="25" max="25" width="4.29"/>
    <col customWidth="1" min="26" max="26" width="4.0"/>
    <col customWidth="1" min="27" max="27" width="4.43"/>
    <col customWidth="1" min="28" max="32" width="4.0"/>
    <col customWidth="1" min="33" max="33" width="1.86"/>
    <col customWidth="1" min="34" max="34" width="2.71"/>
    <col customWidth="1" min="35" max="35" width="20.86"/>
    <col customWidth="1" min="36" max="36" width="16.71"/>
    <col customWidth="1" min="37" max="37" width="13.43"/>
    <col customWidth="1" min="38" max="38" width="21.0"/>
    <col customWidth="1" min="39" max="39" width="14.0"/>
    <col customWidth="1" min="40" max="40" width="31.0"/>
    <col customWidth="1" min="41" max="41" width="1.86"/>
    <col customWidth="1" min="42" max="42" width="30.86"/>
    <col customWidth="1" min="43" max="43" width="19.14"/>
    <col customWidth="1" min="44" max="44" width="20.43"/>
    <col customWidth="1" min="45" max="45" width="5.71"/>
    <col customWidth="1" min="46" max="46" width="10.71"/>
    <col customWidth="1" min="47" max="47" width="16.14"/>
  </cols>
  <sheetData>
    <row r="1"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2"/>
      <c r="AI1" s="3"/>
      <c r="AJ1" s="4" t="s">
        <v>0</v>
      </c>
      <c r="AK1" s="4" t="s">
        <v>1</v>
      </c>
      <c r="AL1" s="5"/>
      <c r="AM1" s="6" t="s">
        <v>2</v>
      </c>
      <c r="AN1" s="7"/>
      <c r="AO1" s="7"/>
      <c r="AP1" s="2"/>
      <c r="AQ1" s="2"/>
      <c r="AR1" s="2"/>
      <c r="AS1" s="2"/>
      <c r="AT1" s="2"/>
      <c r="AU1" s="2"/>
    </row>
    <row r="2" ht="12.75" customHeight="1">
      <c r="A2" s="1"/>
      <c r="B2" s="1"/>
      <c r="C2" s="8" t="s">
        <v>3</v>
      </c>
      <c r="D2" s="9">
        <v>2023.0</v>
      </c>
      <c r="E2" s="10"/>
      <c r="F2" s="11"/>
      <c r="G2" s="12"/>
      <c r="H2" s="12"/>
      <c r="I2" s="8" t="s">
        <v>4</v>
      </c>
      <c r="J2" s="9">
        <v>7.0</v>
      </c>
      <c r="K2" s="11"/>
      <c r="L2" s="12"/>
      <c r="M2" s="12"/>
      <c r="N2" s="8" t="s">
        <v>5</v>
      </c>
      <c r="O2" s="9">
        <v>1.0</v>
      </c>
      <c r="P2" s="11"/>
      <c r="Q2" s="13"/>
      <c r="R2" s="12"/>
      <c r="S2" s="12"/>
      <c r="T2" s="12"/>
      <c r="U2" s="12"/>
      <c r="V2" s="8" t="s">
        <v>117</v>
      </c>
      <c r="W2" s="9">
        <v>7.0</v>
      </c>
      <c r="X2" s="11"/>
      <c r="Y2" s="1"/>
      <c r="Z2" s="1"/>
      <c r="AA2" s="1"/>
      <c r="AB2" s="1"/>
      <c r="AC2" s="1"/>
      <c r="AD2" s="1"/>
      <c r="AE2" s="1"/>
      <c r="AF2" s="1"/>
      <c r="AG2" s="1"/>
      <c r="AH2" s="2"/>
      <c r="AI2" s="14" t="s">
        <v>7</v>
      </c>
      <c r="AJ2" s="15">
        <v>1044.0</v>
      </c>
      <c r="AK2" s="16">
        <f>AT13</f>
        <v>1045.1</v>
      </c>
      <c r="AL2" s="17"/>
      <c r="AM2" s="18">
        <f>AK2-AJ2</f>
        <v>1.1</v>
      </c>
      <c r="AN2" s="7"/>
      <c r="AO2" s="7"/>
      <c r="AP2" s="2"/>
      <c r="AQ2" s="2"/>
      <c r="AR2" s="2"/>
      <c r="AS2" s="2"/>
      <c r="AT2" s="2"/>
      <c r="AU2" s="2"/>
    </row>
    <row r="3" ht="12.75" customHeight="1">
      <c r="A3" s="1"/>
      <c r="B3" s="1"/>
      <c r="C3" s="12"/>
      <c r="D3" s="12"/>
      <c r="E3" s="12"/>
      <c r="F3" s="12"/>
      <c r="G3" s="12"/>
      <c r="H3" s="12"/>
      <c r="I3" s="12"/>
      <c r="J3" s="12"/>
      <c r="K3" s="12"/>
      <c r="L3" s="12"/>
      <c r="M3" s="12"/>
      <c r="N3" s="12"/>
      <c r="O3" s="12"/>
      <c r="P3" s="12"/>
      <c r="Q3" s="12"/>
      <c r="R3" s="12"/>
      <c r="S3" s="12"/>
      <c r="T3" s="12"/>
      <c r="U3" s="12"/>
      <c r="V3" s="12"/>
      <c r="W3" s="12"/>
      <c r="X3" s="1"/>
      <c r="Y3" s="1"/>
      <c r="Z3" s="1"/>
      <c r="AA3" s="1"/>
      <c r="AB3" s="1"/>
      <c r="AC3" s="1"/>
      <c r="AD3" s="1"/>
      <c r="AE3" s="1"/>
      <c r="AF3" s="1"/>
      <c r="AG3" s="1"/>
      <c r="AH3" s="2"/>
      <c r="AI3" s="19" t="s">
        <v>8</v>
      </c>
      <c r="AJ3" s="20">
        <v>187.0</v>
      </c>
      <c r="AK3" s="20">
        <f>AL55</f>
        <v>196</v>
      </c>
      <c r="AL3" s="20"/>
      <c r="AM3" s="2"/>
      <c r="AN3" s="7"/>
      <c r="AO3" s="7"/>
      <c r="AP3" s="2"/>
      <c r="AQ3" s="2"/>
      <c r="AR3" s="2"/>
      <c r="AS3" s="2"/>
      <c r="AT3" s="2"/>
      <c r="AU3" s="2"/>
    </row>
    <row r="4" ht="12.75" customHeight="1">
      <c r="A4" s="2"/>
      <c r="B4" s="189" t="str">
        <f>IF($J$2=1,D2,D2&amp;"-"&amp;D2+1)</f>
        <v>2023-2024</v>
      </c>
      <c r="P4" s="300"/>
      <c r="AG4" s="2"/>
      <c r="AH4" s="2"/>
      <c r="AI4" s="2"/>
      <c r="AJ4" s="2"/>
      <c r="AK4" s="2"/>
      <c r="AL4" s="2"/>
      <c r="AM4" s="2"/>
      <c r="AN4" s="7"/>
      <c r="AO4" s="7"/>
      <c r="AP4" s="2"/>
      <c r="AQ4" s="2"/>
      <c r="AR4" s="2"/>
      <c r="AS4" s="2"/>
      <c r="AT4" s="2"/>
      <c r="AU4" s="2"/>
    </row>
    <row r="5" ht="12.75" customHeight="1">
      <c r="A5" s="2"/>
      <c r="B5" s="190" t="s">
        <v>9</v>
      </c>
      <c r="AG5" s="2"/>
      <c r="AH5" s="2"/>
      <c r="AI5" s="301" t="s">
        <v>10</v>
      </c>
      <c r="AJ5" s="159"/>
      <c r="AK5" s="159"/>
      <c r="AL5" s="159"/>
      <c r="AM5" s="159"/>
      <c r="AN5" s="160"/>
      <c r="AO5" s="2"/>
      <c r="AP5" s="2"/>
      <c r="AQ5" s="2"/>
      <c r="AR5" s="2"/>
      <c r="AS5" s="2"/>
      <c r="AT5" s="2"/>
      <c r="AU5" s="2"/>
    </row>
    <row r="6" ht="12.75" customHeight="1">
      <c r="A6" s="2"/>
      <c r="B6" s="27"/>
      <c r="C6" s="27"/>
      <c r="D6" s="27"/>
      <c r="E6" s="27"/>
      <c r="F6" s="27"/>
      <c r="G6" s="27"/>
      <c r="H6" s="27"/>
      <c r="I6" s="27"/>
      <c r="J6" s="28" t="s">
        <v>11</v>
      </c>
      <c r="K6" s="29"/>
      <c r="L6" s="29"/>
      <c r="M6" s="29"/>
      <c r="N6" s="29"/>
      <c r="O6" s="29"/>
      <c r="P6" s="29"/>
      <c r="Q6" s="29"/>
      <c r="R6" s="29"/>
      <c r="S6" s="29"/>
      <c r="T6" s="29"/>
      <c r="U6" s="29"/>
      <c r="V6" s="29"/>
      <c r="W6" s="29"/>
      <c r="X6" s="30"/>
      <c r="Y6" s="31" t="s">
        <v>12</v>
      </c>
      <c r="Z6" s="32" t="s">
        <v>13</v>
      </c>
      <c r="AA6" s="29"/>
      <c r="AB6" s="29"/>
      <c r="AC6" s="29"/>
      <c r="AD6" s="29"/>
      <c r="AE6" s="29"/>
      <c r="AF6" s="30"/>
      <c r="AG6" s="2"/>
      <c r="AH6" s="2"/>
      <c r="AI6" s="256" t="s">
        <v>14</v>
      </c>
      <c r="AJ6" s="257"/>
      <c r="AK6" s="258" t="s">
        <v>15</v>
      </c>
      <c r="AL6" s="302" t="s">
        <v>16</v>
      </c>
      <c r="AM6" s="279" t="s">
        <v>17</v>
      </c>
      <c r="AN6" s="280"/>
      <c r="AO6" s="7"/>
      <c r="AP6" s="2"/>
      <c r="AQ6" s="2"/>
      <c r="AR6" s="2"/>
      <c r="AS6" s="2"/>
      <c r="AT6" s="2"/>
      <c r="AU6" s="2"/>
    </row>
    <row r="7" ht="12.75" customHeight="1">
      <c r="A7" s="37"/>
      <c r="B7" s="38">
        <f>DATE(D2,J2,1)</f>
        <v>45108</v>
      </c>
      <c r="C7" s="39"/>
      <c r="D7" s="39"/>
      <c r="E7" s="39"/>
      <c r="F7" s="39"/>
      <c r="G7" s="39"/>
      <c r="H7" s="40"/>
      <c r="I7" s="41"/>
      <c r="J7" s="38">
        <f>DATE(YEAR(B7+42),MONTH(B7+42),1)</f>
        <v>45139</v>
      </c>
      <c r="K7" s="39"/>
      <c r="L7" s="39"/>
      <c r="M7" s="39"/>
      <c r="N7" s="39"/>
      <c r="O7" s="39"/>
      <c r="P7" s="40"/>
      <c r="Q7" s="41"/>
      <c r="R7" s="38">
        <f>DATE(YEAR(J7+42),MONTH(J7+42),1)</f>
        <v>45170</v>
      </c>
      <c r="S7" s="39"/>
      <c r="T7" s="39"/>
      <c r="U7" s="39"/>
      <c r="V7" s="39"/>
      <c r="W7" s="39"/>
      <c r="X7" s="40"/>
      <c r="Y7" s="37"/>
      <c r="Z7" s="38">
        <f>DATE(YEAR(R7+42),MONTH(R7+42),1)</f>
        <v>45200</v>
      </c>
      <c r="AA7" s="39"/>
      <c r="AB7" s="39"/>
      <c r="AC7" s="39"/>
      <c r="AD7" s="39"/>
      <c r="AE7" s="39"/>
      <c r="AF7" s="40"/>
      <c r="AG7" s="42"/>
      <c r="AH7" s="42"/>
      <c r="AI7" s="303" t="s">
        <v>18</v>
      </c>
      <c r="AJ7" s="44"/>
      <c r="AK7" s="304" t="s">
        <v>19</v>
      </c>
      <c r="AL7" s="305" t="s">
        <v>20</v>
      </c>
      <c r="AM7" s="306" t="s">
        <v>118</v>
      </c>
      <c r="AN7" s="270"/>
      <c r="AO7" s="42"/>
      <c r="AP7" s="163" t="s">
        <v>77</v>
      </c>
      <c r="AQ7" s="164" t="s">
        <v>78</v>
      </c>
      <c r="AR7" s="164" t="s">
        <v>79</v>
      </c>
      <c r="AS7" s="2"/>
      <c r="AT7" s="7"/>
      <c r="AU7" s="42"/>
    </row>
    <row r="8" ht="12.75" customHeight="1">
      <c r="A8" s="42"/>
      <c r="B8" s="48" t="str">
        <f>CHOOSE(1+MOD($O$2+1-2,7),"Su","M","Tu","W","Th","F","Sa")</f>
        <v>Su</v>
      </c>
      <c r="C8" s="49" t="str">
        <f>CHOOSE(1+MOD($O$2+2-2,7),"Su","M","Tu","W","Th","F","Sa")</f>
        <v>M</v>
      </c>
      <c r="D8" s="49" t="str">
        <f>CHOOSE(1+MOD($O$2+3-2,7),"Su","M","Tu","W","Th","F","Sa")</f>
        <v>Tu</v>
      </c>
      <c r="E8" s="49" t="str">
        <f>CHOOSE(1+MOD($O$2+4-2,7),"Su","M","Tu","W","Th","F","Sa")</f>
        <v>W</v>
      </c>
      <c r="F8" s="49" t="str">
        <f>CHOOSE(1+MOD($O$2+5-2,7),"Su","M","Tu","W","Th","F","Sa")</f>
        <v>Th</v>
      </c>
      <c r="G8" s="49" t="str">
        <f>CHOOSE(1+MOD($O$2+6-2,7),"Su","M","Tu","W","Th","F","Sa")</f>
        <v>F</v>
      </c>
      <c r="H8" s="50" t="str">
        <f>CHOOSE(1+MOD($O$2+7-2,7),"Su","M","Tu","W","Th","F","Sa")</f>
        <v>Sa</v>
      </c>
      <c r="I8" s="51"/>
      <c r="J8" s="48" t="str">
        <f>CHOOSE(1+MOD($O$2+1-2,7),"Su","M","Tu","W","Th","F","Sa")</f>
        <v>Su</v>
      </c>
      <c r="K8" s="49" t="str">
        <f>CHOOSE(1+MOD($O$2+2-2,7),"Su","M","Tu","W","Th","F","Sa")</f>
        <v>M</v>
      </c>
      <c r="L8" s="49" t="str">
        <f>CHOOSE(1+MOD($O$2+3-2,7),"Su","M","Tu","W","Th","F","Sa")</f>
        <v>Tu</v>
      </c>
      <c r="M8" s="49" t="str">
        <f>CHOOSE(1+MOD($O$2+4-2,7),"Su","M","Tu","W","Th","F","Sa")</f>
        <v>W</v>
      </c>
      <c r="N8" s="49" t="str">
        <f>CHOOSE(1+MOD($O$2+5-2,7),"Su","M","Tu","W","Th","F","Sa")</f>
        <v>Th</v>
      </c>
      <c r="O8" s="49" t="str">
        <f>CHOOSE(1+MOD($O$2+6-2,7),"Su","M","Tu","W","Th","F","Sa")</f>
        <v>F</v>
      </c>
      <c r="P8" s="50" t="str">
        <f>CHOOSE(1+MOD($O$2+7-2,7),"Su","M","Tu","W","Th","F","Sa")</f>
        <v>Sa</v>
      </c>
      <c r="Q8" s="51"/>
      <c r="R8" s="48" t="str">
        <f>CHOOSE(1+MOD($O$2+1-2,7),"Su","M","Tu","W","Th","F","Sa")</f>
        <v>Su</v>
      </c>
      <c r="S8" s="49" t="str">
        <f>CHOOSE(1+MOD($O$2+2-2,7),"Su","M","Tu","W","Th","F","Sa")</f>
        <v>M</v>
      </c>
      <c r="T8" s="49" t="str">
        <f>CHOOSE(1+MOD($O$2+3-2,7),"Su","M","Tu","W","Th","F","Sa")</f>
        <v>Tu</v>
      </c>
      <c r="U8" s="49" t="str">
        <f>CHOOSE(1+MOD($O$2+4-2,7),"Su","M","Tu","W","Th","F","Sa")</f>
        <v>W</v>
      </c>
      <c r="V8" s="49" t="str">
        <f>CHOOSE(1+MOD($O$2+5-2,7),"Su","M","Tu","W","Th","F","Sa")</f>
        <v>Th</v>
      </c>
      <c r="W8" s="49" t="str">
        <f>CHOOSE(1+MOD($O$2+6-2,7),"Su","M","Tu","W","Th","F","Sa")</f>
        <v>F</v>
      </c>
      <c r="X8" s="50" t="str">
        <f>CHOOSE(1+MOD($O$2+7-2,7),"Su","M","Tu","W","Th","F","Sa")</f>
        <v>Sa</v>
      </c>
      <c r="Y8" s="51"/>
      <c r="Z8" s="48" t="str">
        <f>CHOOSE(1+MOD($O$2+1-2,7),"Su","M","Tu","W","Th","F","Sa")</f>
        <v>Su</v>
      </c>
      <c r="AA8" s="49" t="str">
        <f>CHOOSE(1+MOD($O$2+2-2,7),"Su","M","Tu","W","Th","F","Sa")</f>
        <v>M</v>
      </c>
      <c r="AB8" s="49" t="str">
        <f>CHOOSE(1+MOD($O$2+3-2,7),"Su","M","Tu","W","Th","F","Sa")</f>
        <v>Tu</v>
      </c>
      <c r="AC8" s="49" t="str">
        <f>CHOOSE(1+MOD($O$2+4-2,7),"Su","M","Tu","W","Th","F","Sa")</f>
        <v>W</v>
      </c>
      <c r="AD8" s="49" t="str">
        <f>CHOOSE(1+MOD($O$2+5-2,7),"Su","M","Tu","W","Th","F","Sa")</f>
        <v>Th</v>
      </c>
      <c r="AE8" s="49" t="str">
        <f>CHOOSE(1+MOD($O$2+6-2,7),"Su","M","Tu","W","Th","F","Sa")</f>
        <v>F</v>
      </c>
      <c r="AF8" s="50" t="str">
        <f>CHOOSE(1+MOD($O$2+7-2,7),"Su","M","Tu","W","Th","F","Sa")</f>
        <v>Sa</v>
      </c>
      <c r="AG8" s="51"/>
      <c r="AH8" s="51"/>
      <c r="AI8" s="307" t="s">
        <v>22</v>
      </c>
      <c r="AJ8" s="44"/>
      <c r="AK8" s="308" t="s">
        <v>23</v>
      </c>
      <c r="AL8" s="305" t="s">
        <v>24</v>
      </c>
      <c r="AM8" s="193" t="s">
        <v>114</v>
      </c>
      <c r="AN8" s="270"/>
      <c r="AO8" s="51"/>
      <c r="AP8" s="165" t="s">
        <v>80</v>
      </c>
      <c r="AQ8" s="166" t="s">
        <v>119</v>
      </c>
      <c r="AR8" s="166">
        <v>7.5</v>
      </c>
      <c r="AS8" s="191">
        <f>SUM(AJ42:AJ52)-(AS12)</f>
        <v>121</v>
      </c>
      <c r="AT8" s="192">
        <f>AS8*AR8</f>
        <v>907.5</v>
      </c>
      <c r="AU8" s="51">
        <f>120*AR8</f>
        <v>900</v>
      </c>
    </row>
    <row r="9" ht="12.75" customHeight="1">
      <c r="A9" s="42"/>
      <c r="B9" s="55" t="str">
        <f>IF(WEEKDAY(B7,1)=$O$2,B7,"")</f>
        <v/>
      </c>
      <c r="C9" s="56" t="str">
        <f>IF(B9="",IF(WEEKDAY(B7,1)=MOD($O$2,7)+1,B7,""),B9+1)</f>
        <v/>
      </c>
      <c r="D9" s="56" t="str">
        <f>IF(C9="",IF(WEEKDAY(B7,1)=MOD($O$2+1,7)+1,B7,""),C9+1)</f>
        <v/>
      </c>
      <c r="E9" s="56" t="str">
        <f>IF(D9="",IF(WEEKDAY(B7,1)=MOD($O$2+2,7)+1,B7,""),D9+1)</f>
        <v/>
      </c>
      <c r="F9" s="56" t="str">
        <f>IF(E9="",IF(WEEKDAY(B7,1)=MOD($O$2+3,7)+1,B7,""),E9+1)</f>
        <v/>
      </c>
      <c r="G9" s="56" t="str">
        <f>IF(F9="",IF(WEEKDAY(B7,1)=MOD($O$2+4,7)+1,B7,""),F9+1)</f>
        <v/>
      </c>
      <c r="H9" s="55">
        <f>IF(G9="",IF(WEEKDAY(B7,1)=MOD($O$2+5,7)+1,B7,""),G9+1)</f>
        <v>45108</v>
      </c>
      <c r="I9" s="51"/>
      <c r="J9" s="55" t="str">
        <f>IF(WEEKDAY(J7,1)=$O$2,J7,"")</f>
        <v/>
      </c>
      <c r="K9" s="57" t="str">
        <f>IF(J9="",IF(WEEKDAY(J7,1)=MOD($O$2,7)+1,J7,""),J9+1)</f>
        <v/>
      </c>
      <c r="L9" s="120">
        <f>IF(K9="",IF(WEEKDAY(J7,1)=MOD($O$2+1,7)+1,J7,""),K9+1)</f>
        <v>45139</v>
      </c>
      <c r="M9" s="58">
        <f>IF(L9="",IF(WEEKDAY(J7,1)=MOD($O$2+2,7)+1,J7,""),L9+1)</f>
        <v>45140</v>
      </c>
      <c r="N9" s="58">
        <f>IF(M9="",IF(WEEKDAY(J7,1)=MOD($O$2+3,7)+1,J7,""),M9+1)</f>
        <v>45141</v>
      </c>
      <c r="O9" s="58">
        <f>IF(N9="",IF(WEEKDAY(J7,1)=MOD($O$2+4,7)+1,J7,""),N9+1)</f>
        <v>45142</v>
      </c>
      <c r="P9" s="55">
        <f>IF(O9="",IF(WEEKDAY(J7,1)=MOD($O$2+5,7)+1,J7,""),O9+1)</f>
        <v>45143</v>
      </c>
      <c r="Q9" s="51"/>
      <c r="R9" s="55" t="str">
        <f>IF(WEEKDAY(R7,1)=$O$2,R7,"")</f>
        <v/>
      </c>
      <c r="S9" s="59" t="str">
        <f>IF(R9="",IF(WEEKDAY(R7,1)=MOD($O$2,7)+1,R7,""),R9+1)</f>
        <v/>
      </c>
      <c r="T9" s="60" t="str">
        <f>IF(S9="",IF(WEEKDAY(R7,1)=MOD($O$2+1,7)+1,R7,""),S9+1)</f>
        <v/>
      </c>
      <c r="U9" s="60" t="str">
        <f>IF(T9="",IF(WEEKDAY(R7,1)=MOD($O$2+2,7)+1,R7,""),T9+1)</f>
        <v/>
      </c>
      <c r="V9" s="60" t="str">
        <f>IF(U9="",IF(WEEKDAY(R7,1)=MOD($O$2+3,7)+1,R7,""),U9+1)</f>
        <v/>
      </c>
      <c r="W9" s="60">
        <f>IF(V9="",IF(WEEKDAY(R7,1)=MOD($O$2+4,7)+1,R7,""),V9+1)</f>
        <v>45170</v>
      </c>
      <c r="X9" s="61">
        <f>IF(W9="",IF(WEEKDAY(R7,1)=MOD($O$2+5,7)+1,R7,""),W9+1)</f>
        <v>45171</v>
      </c>
      <c r="Y9" s="62"/>
      <c r="Z9" s="55">
        <f>IF(WEEKDAY(Z7,1)=$O$2,Z7,"")</f>
        <v>45200</v>
      </c>
      <c r="AA9" s="60">
        <f>IF(Z9="",IF(WEEKDAY(Z7,1)=MOD($O$2,7)+1,Z7,""),Z9+1)</f>
        <v>45201</v>
      </c>
      <c r="AB9" s="60">
        <f>IF(AA9="",IF(WEEKDAY(Z7,1)=MOD($O$2+1,7)+1,Z7,""),AA9+1)</f>
        <v>45202</v>
      </c>
      <c r="AC9" s="60">
        <f>IF(AB9="",IF(WEEKDAY(Z7,1)=MOD($O$2+2,7)+1,Z7,""),AB9+1)</f>
        <v>45203</v>
      </c>
      <c r="AD9" s="60">
        <f>IF(AC9="",IF(WEEKDAY(Z7,1)=MOD($O$2+3,7)+1,Z7,""),AC9+1)</f>
        <v>45204</v>
      </c>
      <c r="AE9" s="60">
        <f>IF(AD9="",IF(WEEKDAY(Z7,1)=MOD($O$2+4,7)+1,Z7,""),AD9+1)</f>
        <v>45205</v>
      </c>
      <c r="AF9" s="55">
        <f>IF(AE9="",IF(WEEKDAY(Z7,1)=MOD($O$2+5,7)+1,Z7,""),AE9+1)</f>
        <v>45206</v>
      </c>
      <c r="AG9" s="62"/>
      <c r="AH9" s="62"/>
      <c r="AI9" s="309" t="s">
        <v>26</v>
      </c>
      <c r="AJ9" s="44"/>
      <c r="AK9" s="304" t="s">
        <v>23</v>
      </c>
      <c r="AL9" s="310" t="s">
        <v>27</v>
      </c>
      <c r="AM9" s="193" t="s">
        <v>120</v>
      </c>
      <c r="AN9" s="270"/>
      <c r="AO9" s="62"/>
      <c r="AP9" s="168" t="s">
        <v>82</v>
      </c>
      <c r="AQ9" s="169" t="s">
        <v>83</v>
      </c>
      <c r="AR9" s="169">
        <v>7.0</v>
      </c>
      <c r="AS9" s="194"/>
      <c r="AT9" s="192"/>
      <c r="AU9" s="62"/>
    </row>
    <row r="10" ht="18.75" customHeight="1">
      <c r="A10" s="42"/>
      <c r="B10" s="55">
        <f t="shared" ref="B10:B14" si="5">IF(H9="","",IF(MONTH(H9+1)&lt;&gt;MONTH(H9),"",H9+1))</f>
        <v>45109</v>
      </c>
      <c r="C10" s="281">
        <f t="shared" ref="C10:H10" si="1">IF(B10="","",IF(MONTH(B10+1)&lt;&gt;MONTH(B10),"",B10+1))</f>
        <v>45110</v>
      </c>
      <c r="D10" s="281">
        <f t="shared" si="1"/>
        <v>45111</v>
      </c>
      <c r="E10" s="281">
        <f t="shared" si="1"/>
        <v>45112</v>
      </c>
      <c r="F10" s="71">
        <f t="shared" si="1"/>
        <v>45113</v>
      </c>
      <c r="G10" s="71">
        <f t="shared" si="1"/>
        <v>45114</v>
      </c>
      <c r="H10" s="55">
        <f t="shared" si="1"/>
        <v>45115</v>
      </c>
      <c r="I10" s="51"/>
      <c r="J10" s="67">
        <f t="shared" ref="J10:J14" si="7">IF(P9="","",IF(MONTH(P9+1)&lt;&gt;MONTH(P9),"",P9+1))</f>
        <v>45144</v>
      </c>
      <c r="K10" s="282">
        <f t="shared" ref="K10:P10" si="2">IF(J10="","",IF(MONTH(J10+1)&lt;&gt;MONTH(J10),"",J10+1))</f>
        <v>45145</v>
      </c>
      <c r="L10" s="198">
        <f t="shared" si="2"/>
        <v>45146</v>
      </c>
      <c r="M10" s="198">
        <f t="shared" si="2"/>
        <v>45147</v>
      </c>
      <c r="N10" s="120">
        <f t="shared" si="2"/>
        <v>45148</v>
      </c>
      <c r="O10" s="58">
        <f t="shared" si="2"/>
        <v>45149</v>
      </c>
      <c r="P10" s="70">
        <f t="shared" si="2"/>
        <v>45150</v>
      </c>
      <c r="Q10" s="51"/>
      <c r="R10" s="61">
        <f t="shared" ref="R10:R14" si="9">IF(X9="","",IF(MONTH(X9+1)&lt;&gt;MONTH(X9),"",X9+1))</f>
        <v>45172</v>
      </c>
      <c r="S10" s="71">
        <f t="shared" ref="S10:X10" si="3">IF(R10="","",IF(MONTH(R10+1)&lt;&gt;MONTH(R10),"",R10+1))</f>
        <v>45173</v>
      </c>
      <c r="T10" s="60">
        <f t="shared" si="3"/>
        <v>45174</v>
      </c>
      <c r="U10" s="60">
        <f t="shared" si="3"/>
        <v>45175</v>
      </c>
      <c r="V10" s="60">
        <f t="shared" si="3"/>
        <v>45176</v>
      </c>
      <c r="W10" s="60">
        <f t="shared" si="3"/>
        <v>45177</v>
      </c>
      <c r="X10" s="61">
        <f t="shared" si="3"/>
        <v>45178</v>
      </c>
      <c r="Y10" s="62"/>
      <c r="Z10" s="55">
        <f t="shared" ref="Z10:Z14" si="11">IF(AF9="","",IF(MONTH(AF9+1)&lt;&gt;MONTH(AF9),"",AF9+1))</f>
        <v>45207</v>
      </c>
      <c r="AA10" s="66">
        <f t="shared" ref="AA10:AF10" si="4">IF(Z10="","",IF(MONTH(Z10+1)&lt;&gt;MONTH(Z10),"",Z10+1))</f>
        <v>45208</v>
      </c>
      <c r="AB10" s="60">
        <f t="shared" si="4"/>
        <v>45209</v>
      </c>
      <c r="AC10" s="60">
        <f t="shared" si="4"/>
        <v>45210</v>
      </c>
      <c r="AD10" s="60">
        <f t="shared" si="4"/>
        <v>45211</v>
      </c>
      <c r="AE10" s="73">
        <f t="shared" si="4"/>
        <v>45212</v>
      </c>
      <c r="AF10" s="55">
        <f t="shared" si="4"/>
        <v>45213</v>
      </c>
      <c r="AG10" s="62"/>
      <c r="AH10" s="62"/>
      <c r="AI10" s="311" t="s">
        <v>29</v>
      </c>
      <c r="AJ10" s="44"/>
      <c r="AK10" s="308" t="s">
        <v>23</v>
      </c>
      <c r="AL10" s="312" t="s">
        <v>30</v>
      </c>
      <c r="AM10" s="313" t="s">
        <v>121</v>
      </c>
      <c r="AN10" s="270"/>
      <c r="AO10" s="62"/>
      <c r="AP10" s="168" t="s">
        <v>84</v>
      </c>
      <c r="AQ10" s="169" t="s">
        <v>85</v>
      </c>
      <c r="AR10" s="169">
        <v>0.67</v>
      </c>
      <c r="AS10" s="194"/>
      <c r="AT10" s="192"/>
      <c r="AU10" s="62"/>
    </row>
    <row r="11" ht="12.75" customHeight="1">
      <c r="A11" s="42"/>
      <c r="B11" s="67">
        <f t="shared" si="5"/>
        <v>45116</v>
      </c>
      <c r="C11" s="200">
        <f t="shared" ref="C11:H11" si="6">IF(B11="","",IF(MONTH(B11+1)&lt;&gt;MONTH(B11),"",B11+1))</f>
        <v>45117</v>
      </c>
      <c r="D11" s="200">
        <f t="shared" si="6"/>
        <v>45118</v>
      </c>
      <c r="E11" s="200">
        <f t="shared" si="6"/>
        <v>45119</v>
      </c>
      <c r="F11" s="200">
        <f t="shared" si="6"/>
        <v>45120</v>
      </c>
      <c r="G11" s="200">
        <f t="shared" si="6"/>
        <v>45121</v>
      </c>
      <c r="H11" s="126">
        <f t="shared" si="6"/>
        <v>45122</v>
      </c>
      <c r="I11" s="51"/>
      <c r="J11" s="67">
        <f t="shared" si="7"/>
        <v>45151</v>
      </c>
      <c r="K11" s="314">
        <f t="shared" ref="K11:P11" si="8">IF(J11="","",IF(MONTH(J11+1)&lt;&gt;MONTH(J11),"",J11+1))</f>
        <v>45152</v>
      </c>
      <c r="L11" s="314">
        <f t="shared" si="8"/>
        <v>45153</v>
      </c>
      <c r="M11" s="315">
        <f t="shared" si="8"/>
        <v>45154</v>
      </c>
      <c r="N11" s="68">
        <f t="shared" si="8"/>
        <v>45155</v>
      </c>
      <c r="O11" s="316">
        <f t="shared" si="8"/>
        <v>45156</v>
      </c>
      <c r="P11" s="55">
        <f t="shared" si="8"/>
        <v>45157</v>
      </c>
      <c r="Q11" s="51"/>
      <c r="R11" s="81">
        <f t="shared" si="9"/>
        <v>45179</v>
      </c>
      <c r="S11" s="205">
        <f t="shared" ref="S11:X11" si="10">IF(R11="","",IF(MONTH(R11+1)&lt;&gt;MONTH(R11),"",R11+1))</f>
        <v>45180</v>
      </c>
      <c r="T11" s="69">
        <f t="shared" si="10"/>
        <v>45181</v>
      </c>
      <c r="U11" s="60">
        <f t="shared" si="10"/>
        <v>45182</v>
      </c>
      <c r="V11" s="60">
        <f t="shared" si="10"/>
        <v>45183</v>
      </c>
      <c r="W11" s="60">
        <f t="shared" si="10"/>
        <v>45184</v>
      </c>
      <c r="X11" s="61">
        <f t="shared" si="10"/>
        <v>45185</v>
      </c>
      <c r="Y11" s="62"/>
      <c r="Z11" s="55">
        <f t="shared" si="11"/>
        <v>45214</v>
      </c>
      <c r="AA11" s="73">
        <f t="shared" ref="AA11:AF11" si="12">IF(Z11="","",IF(MONTH(Z11+1)&lt;&gt;MONTH(Z11),"",Z11+1))</f>
        <v>45215</v>
      </c>
      <c r="AB11" s="60">
        <f t="shared" si="12"/>
        <v>45216</v>
      </c>
      <c r="AC11" s="60">
        <f t="shared" si="12"/>
        <v>45217</v>
      </c>
      <c r="AD11" s="60">
        <f t="shared" si="12"/>
        <v>45218</v>
      </c>
      <c r="AE11" s="73">
        <f t="shared" si="12"/>
        <v>45219</v>
      </c>
      <c r="AF11" s="55">
        <f t="shared" si="12"/>
        <v>45220</v>
      </c>
      <c r="AG11" s="62"/>
      <c r="AH11" s="62"/>
      <c r="AI11" s="317" t="s">
        <v>122</v>
      </c>
      <c r="AJ11" s="44"/>
      <c r="AK11" s="308" t="s">
        <v>123</v>
      </c>
      <c r="AL11" s="305" t="s">
        <v>124</v>
      </c>
      <c r="AM11" s="318"/>
      <c r="AN11" s="270"/>
      <c r="AO11" s="62"/>
      <c r="AP11" s="174" t="s">
        <v>87</v>
      </c>
      <c r="AQ11" s="175" t="s">
        <v>88</v>
      </c>
      <c r="AR11" s="175">
        <v>0.42</v>
      </c>
      <c r="AS11" s="194"/>
      <c r="AT11" s="192"/>
      <c r="AU11" s="62"/>
    </row>
    <row r="12" ht="18.0" customHeight="1">
      <c r="A12" s="42"/>
      <c r="B12" s="67">
        <f t="shared" si="5"/>
        <v>45123</v>
      </c>
      <c r="C12" s="200">
        <f t="shared" ref="C12:H12" si="13">IF(B12="","",IF(MONTH(B12+1)&lt;&gt;MONTH(B12),"",B12+1))</f>
        <v>45124</v>
      </c>
      <c r="D12" s="200">
        <f t="shared" si="13"/>
        <v>45125</v>
      </c>
      <c r="E12" s="200">
        <f t="shared" si="13"/>
        <v>45126</v>
      </c>
      <c r="F12" s="200">
        <f t="shared" si="13"/>
        <v>45127</v>
      </c>
      <c r="G12" s="200">
        <f t="shared" si="13"/>
        <v>45128</v>
      </c>
      <c r="H12" s="126">
        <f t="shared" si="13"/>
        <v>45129</v>
      </c>
      <c r="I12" s="51"/>
      <c r="J12" s="67">
        <f t="shared" si="7"/>
        <v>45158</v>
      </c>
      <c r="K12" s="290">
        <f t="shared" ref="K12:P12" si="14">IF(J12="","",IF(MONTH(J12+1)&lt;&gt;MONTH(J12),"",J12+1))</f>
        <v>45159</v>
      </c>
      <c r="L12" s="290">
        <f t="shared" si="14"/>
        <v>45160</v>
      </c>
      <c r="M12" s="291">
        <f t="shared" si="14"/>
        <v>45161</v>
      </c>
      <c r="N12" s="292">
        <f t="shared" si="14"/>
        <v>45162</v>
      </c>
      <c r="O12" s="60">
        <f t="shared" si="14"/>
        <v>45163</v>
      </c>
      <c r="P12" s="126">
        <f t="shared" si="14"/>
        <v>45164</v>
      </c>
      <c r="Q12" s="51"/>
      <c r="R12" s="61">
        <f t="shared" si="9"/>
        <v>45186</v>
      </c>
      <c r="S12" s="319">
        <f t="shared" ref="S12:X12" si="15">IF(R12="","",IF(MONTH(R12+1)&lt;&gt;MONTH(R12),"",R12+1))</f>
        <v>45187</v>
      </c>
      <c r="T12" s="72">
        <f t="shared" si="15"/>
        <v>45188</v>
      </c>
      <c r="U12" s="72">
        <f t="shared" si="15"/>
        <v>45189</v>
      </c>
      <c r="V12" s="72">
        <f t="shared" si="15"/>
        <v>45190</v>
      </c>
      <c r="W12" s="72">
        <f t="shared" si="15"/>
        <v>45191</v>
      </c>
      <c r="X12" s="61">
        <f t="shared" si="15"/>
        <v>45192</v>
      </c>
      <c r="Y12" s="62"/>
      <c r="Z12" s="55">
        <f t="shared" si="11"/>
        <v>45221</v>
      </c>
      <c r="AA12" s="60">
        <f t="shared" ref="AA12:AF12" si="16">IF(Z12="","",IF(MONTH(Z12+1)&lt;&gt;MONTH(Z12),"",Z12+1))</f>
        <v>45222</v>
      </c>
      <c r="AB12" s="60">
        <f t="shared" si="16"/>
        <v>45223</v>
      </c>
      <c r="AC12" s="60">
        <f t="shared" si="16"/>
        <v>45224</v>
      </c>
      <c r="AD12" s="60">
        <f t="shared" si="16"/>
        <v>45225</v>
      </c>
      <c r="AE12" s="60">
        <f t="shared" si="16"/>
        <v>45226</v>
      </c>
      <c r="AF12" s="55">
        <f t="shared" si="16"/>
        <v>45227</v>
      </c>
      <c r="AG12" s="62"/>
      <c r="AH12" s="62"/>
      <c r="AI12" s="320" t="s">
        <v>125</v>
      </c>
      <c r="AJ12" s="321"/>
      <c r="AK12" s="322" t="s">
        <v>126</v>
      </c>
      <c r="AL12" s="323" t="s">
        <v>127</v>
      </c>
      <c r="AM12" s="318" t="s">
        <v>128</v>
      </c>
      <c r="AN12" s="270"/>
      <c r="AO12" s="62"/>
      <c r="AP12" s="165" t="s">
        <v>89</v>
      </c>
      <c r="AQ12" s="166" t="s">
        <v>129</v>
      </c>
      <c r="AR12" s="166">
        <v>4.3</v>
      </c>
      <c r="AS12" s="194">
        <v>32.0</v>
      </c>
      <c r="AT12" s="192">
        <f>AS12*AR12</f>
        <v>137.6</v>
      </c>
      <c r="AU12" s="62">
        <f>AR12*30</f>
        <v>129</v>
      </c>
    </row>
    <row r="13" ht="12.75" customHeight="1">
      <c r="A13" s="42"/>
      <c r="B13" s="67">
        <f t="shared" si="5"/>
        <v>45130</v>
      </c>
      <c r="C13" s="200">
        <f t="shared" ref="C13:H13" si="17">IF(B13="","",IF(MONTH(B13+1)&lt;&gt;MONTH(B13),"",B13+1))</f>
        <v>45131</v>
      </c>
      <c r="D13" s="200">
        <f t="shared" si="17"/>
        <v>45132</v>
      </c>
      <c r="E13" s="200">
        <f t="shared" si="17"/>
        <v>45133</v>
      </c>
      <c r="F13" s="200">
        <f t="shared" si="17"/>
        <v>45134</v>
      </c>
      <c r="G13" s="200">
        <f t="shared" si="17"/>
        <v>45135</v>
      </c>
      <c r="H13" s="126">
        <f t="shared" si="17"/>
        <v>45136</v>
      </c>
      <c r="I13" s="51"/>
      <c r="J13" s="55">
        <f t="shared" si="7"/>
        <v>45165</v>
      </c>
      <c r="K13" s="294">
        <f t="shared" ref="K13:P13" si="18">IF(J13="","",IF(MONTH(J13+1)&lt;&gt;MONTH(J13),"",J13+1))</f>
        <v>45166</v>
      </c>
      <c r="L13" s="210">
        <f t="shared" si="18"/>
        <v>45167</v>
      </c>
      <c r="M13" s="211">
        <f t="shared" si="18"/>
        <v>45168</v>
      </c>
      <c r="N13" s="212">
        <f t="shared" si="18"/>
        <v>45169</v>
      </c>
      <c r="O13" s="80" t="str">
        <f t="shared" si="18"/>
        <v/>
      </c>
      <c r="P13" s="55" t="str">
        <f t="shared" si="18"/>
        <v/>
      </c>
      <c r="Q13" s="51"/>
      <c r="R13" s="81">
        <f t="shared" si="9"/>
        <v>45193</v>
      </c>
      <c r="S13" s="82">
        <f t="shared" ref="S13:X13" si="19">IF(R13="","",IF(MONTH(R13+1)&lt;&gt;MONTH(R13),"",R13+1))</f>
        <v>45194</v>
      </c>
      <c r="T13" s="69">
        <f t="shared" si="19"/>
        <v>45195</v>
      </c>
      <c r="U13" s="60">
        <f t="shared" si="19"/>
        <v>45196</v>
      </c>
      <c r="V13" s="60">
        <f t="shared" si="19"/>
        <v>45197</v>
      </c>
      <c r="W13" s="60">
        <f t="shared" si="19"/>
        <v>45198</v>
      </c>
      <c r="X13" s="61">
        <f t="shared" si="19"/>
        <v>45199</v>
      </c>
      <c r="Y13" s="62"/>
      <c r="Z13" s="55">
        <f t="shared" si="11"/>
        <v>45228</v>
      </c>
      <c r="AA13" s="324">
        <f t="shared" ref="AA13:AF13" si="20">IF(Z13="","",IF(MONTH(Z13+1)&lt;&gt;MONTH(Z13),"",Z13+1))</f>
        <v>45229</v>
      </c>
      <c r="AB13" s="58">
        <f t="shared" si="20"/>
        <v>45230</v>
      </c>
      <c r="AC13" s="60" t="str">
        <f t="shared" si="20"/>
        <v/>
      </c>
      <c r="AD13" s="60" t="str">
        <f t="shared" si="20"/>
        <v/>
      </c>
      <c r="AE13" s="60" t="str">
        <f t="shared" si="20"/>
        <v/>
      </c>
      <c r="AF13" s="55" t="str">
        <f t="shared" si="20"/>
        <v/>
      </c>
      <c r="AG13" s="62"/>
      <c r="AH13" s="62"/>
      <c r="AI13" s="325" t="s">
        <v>32</v>
      </c>
      <c r="AJ13" s="44"/>
      <c r="AK13" s="304" t="s">
        <v>23</v>
      </c>
      <c r="AL13" s="305" t="s">
        <v>33</v>
      </c>
      <c r="AM13" s="326"/>
      <c r="AN13" s="270"/>
      <c r="AO13" s="62"/>
      <c r="AP13" s="183" t="s">
        <v>91</v>
      </c>
      <c r="AQ13" s="184" t="s">
        <v>92</v>
      </c>
      <c r="AR13" s="184">
        <v>1.45</v>
      </c>
      <c r="AS13" s="194"/>
      <c r="AT13" s="213">
        <f>SUM(AT12,AT8)</f>
        <v>1045.1</v>
      </c>
      <c r="AU13" s="62"/>
    </row>
    <row r="14" ht="12.75" customHeight="1">
      <c r="A14" s="42"/>
      <c r="B14" s="55">
        <f t="shared" si="5"/>
        <v>45137</v>
      </c>
      <c r="C14" s="201">
        <f t="shared" ref="C14:H14" si="21">IF(B14="","",IF(MONTH(B14+1)&lt;&gt;MONTH(B14),"",B14+1))</f>
        <v>45138</v>
      </c>
      <c r="D14" s="80" t="str">
        <f t="shared" si="21"/>
        <v/>
      </c>
      <c r="E14" s="80" t="str">
        <f t="shared" si="21"/>
        <v/>
      </c>
      <c r="F14" s="80" t="str">
        <f t="shared" si="21"/>
        <v/>
      </c>
      <c r="G14" s="80" t="str">
        <f t="shared" si="21"/>
        <v/>
      </c>
      <c r="H14" s="55" t="str">
        <f t="shared" si="21"/>
        <v/>
      </c>
      <c r="I14" s="51"/>
      <c r="J14" s="55" t="str">
        <f t="shared" si="7"/>
        <v/>
      </c>
      <c r="K14" s="60" t="str">
        <f t="shared" ref="K14:O14" si="22">IF(J14="","",IF(MONTH(J14+1)&lt;&gt;MONTH(J14),"",J14+1))</f>
        <v/>
      </c>
      <c r="L14" s="125" t="str">
        <f t="shared" si="22"/>
        <v/>
      </c>
      <c r="M14" s="214" t="str">
        <f t="shared" si="22"/>
        <v/>
      </c>
      <c r="N14" s="60" t="str">
        <f t="shared" si="22"/>
        <v/>
      </c>
      <c r="O14" s="60" t="str">
        <f t="shared" si="22"/>
        <v/>
      </c>
      <c r="P14" s="55"/>
      <c r="Q14" s="51"/>
      <c r="R14" s="55" t="str">
        <f t="shared" si="9"/>
        <v/>
      </c>
      <c r="S14" s="80" t="str">
        <f t="shared" ref="S14:X14" si="23">IF(R14="","",IF(MONTH(R14+1)&lt;&gt;MONTH(R14),"",R14+1))</f>
        <v/>
      </c>
      <c r="T14" s="60" t="str">
        <f t="shared" si="23"/>
        <v/>
      </c>
      <c r="U14" s="60" t="str">
        <f t="shared" si="23"/>
        <v/>
      </c>
      <c r="V14" s="60" t="str">
        <f t="shared" si="23"/>
        <v/>
      </c>
      <c r="W14" s="60" t="str">
        <f t="shared" si="23"/>
        <v/>
      </c>
      <c r="X14" s="55" t="str">
        <f t="shared" si="23"/>
        <v/>
      </c>
      <c r="Y14" s="62"/>
      <c r="Z14" s="55" t="str">
        <f t="shared" si="11"/>
        <v/>
      </c>
      <c r="AA14" s="60" t="str">
        <f t="shared" ref="AA14:AF14" si="24">IF(Z14="","",IF(MONTH(Z14+1)&lt;&gt;MONTH(Z14),"",Z14+1))</f>
        <v/>
      </c>
      <c r="AB14" s="60" t="str">
        <f t="shared" si="24"/>
        <v/>
      </c>
      <c r="AC14" s="60" t="str">
        <f t="shared" si="24"/>
        <v/>
      </c>
      <c r="AD14" s="60" t="str">
        <f t="shared" si="24"/>
        <v/>
      </c>
      <c r="AE14" s="60" t="str">
        <f t="shared" si="24"/>
        <v/>
      </c>
      <c r="AF14" s="55" t="str">
        <f t="shared" si="24"/>
        <v/>
      </c>
      <c r="AG14" s="62"/>
      <c r="AH14" s="62"/>
      <c r="AI14" s="327" t="s">
        <v>35</v>
      </c>
      <c r="AJ14" s="75"/>
      <c r="AK14" s="328" t="s">
        <v>23</v>
      </c>
      <c r="AL14" s="310" t="s">
        <v>36</v>
      </c>
      <c r="AM14" s="306" t="s">
        <v>109</v>
      </c>
      <c r="AN14" s="270"/>
      <c r="AO14" s="62"/>
      <c r="AP14" s="62"/>
      <c r="AQ14" s="62"/>
      <c r="AR14" s="62"/>
      <c r="AS14" s="62"/>
      <c r="AT14" s="2"/>
      <c r="AU14" s="62"/>
    </row>
    <row r="15" ht="12.75" customHeight="1">
      <c r="A15" s="42"/>
      <c r="B15" s="51"/>
      <c r="C15" s="51"/>
      <c r="D15" s="51"/>
      <c r="E15" s="51"/>
      <c r="F15" s="51"/>
      <c r="G15" s="51"/>
      <c r="H15" s="51"/>
      <c r="I15" s="51"/>
      <c r="J15" s="51"/>
      <c r="K15" s="51"/>
      <c r="L15" s="51"/>
      <c r="M15" s="51"/>
      <c r="N15" s="51"/>
      <c r="O15" s="51"/>
      <c r="P15" s="51"/>
      <c r="Q15" s="51"/>
      <c r="R15" s="51"/>
      <c r="S15" s="51"/>
      <c r="T15" s="51"/>
      <c r="U15" s="51"/>
      <c r="V15" s="51"/>
      <c r="W15" s="51"/>
      <c r="X15" s="51"/>
      <c r="Y15" s="2"/>
      <c r="Z15" s="2"/>
      <c r="AA15" s="2"/>
      <c r="AB15" s="2"/>
      <c r="AC15" s="2"/>
      <c r="AD15" s="2"/>
      <c r="AE15" s="2"/>
      <c r="AF15" s="2"/>
      <c r="AG15" s="2"/>
      <c r="AH15" s="2"/>
      <c r="AI15" s="161"/>
      <c r="AJ15" s="92"/>
      <c r="AK15" s="93"/>
      <c r="AL15" s="310" t="s">
        <v>38</v>
      </c>
      <c r="AM15" s="306">
        <v>45173.0</v>
      </c>
      <c r="AN15" s="270"/>
      <c r="AO15" s="7"/>
      <c r="AP15" s="2"/>
      <c r="AQ15" s="2"/>
      <c r="AR15" s="2"/>
      <c r="AS15" s="2"/>
      <c r="AT15" s="2"/>
      <c r="AU15" s="2"/>
    </row>
    <row r="16" ht="12.75" customHeight="1">
      <c r="A16" s="42"/>
      <c r="B16" s="32" t="s">
        <v>40</v>
      </c>
      <c r="C16" s="29"/>
      <c r="D16" s="29"/>
      <c r="E16" s="29"/>
      <c r="F16" s="29"/>
      <c r="G16" s="29"/>
      <c r="H16" s="29"/>
      <c r="I16" s="29"/>
      <c r="J16" s="29"/>
      <c r="K16" s="29"/>
      <c r="L16" s="29"/>
      <c r="M16" s="29"/>
      <c r="N16" s="29"/>
      <c r="O16" s="29"/>
      <c r="P16" s="30"/>
      <c r="Q16" s="51"/>
      <c r="R16" s="32" t="s">
        <v>41</v>
      </c>
      <c r="S16" s="29"/>
      <c r="T16" s="29"/>
      <c r="U16" s="29"/>
      <c r="V16" s="29"/>
      <c r="W16" s="29"/>
      <c r="X16" s="29"/>
      <c r="Y16" s="29"/>
      <c r="Z16" s="29"/>
      <c r="AA16" s="29"/>
      <c r="AB16" s="29"/>
      <c r="AC16" s="29"/>
      <c r="AD16" s="29"/>
      <c r="AE16" s="29"/>
      <c r="AF16" s="30"/>
      <c r="AG16" s="2"/>
      <c r="AH16" s="2"/>
      <c r="AI16" s="161"/>
      <c r="AJ16" s="92"/>
      <c r="AK16" s="93"/>
      <c r="AL16" s="310" t="s">
        <v>39</v>
      </c>
      <c r="AM16" s="306">
        <v>45208.0</v>
      </c>
      <c r="AN16" s="270"/>
      <c r="AO16" s="7"/>
      <c r="AP16" s="2"/>
      <c r="AQ16" s="2"/>
      <c r="AR16" s="2"/>
      <c r="AS16" s="2"/>
      <c r="AT16" s="2"/>
      <c r="AU16" s="2"/>
    </row>
    <row r="17" ht="12.75" customHeight="1">
      <c r="A17" s="37"/>
      <c r="B17" s="38">
        <f>DATE(YEAR(Z7+42),MONTH(Z7+42),1)</f>
        <v>45231</v>
      </c>
      <c r="C17" s="39"/>
      <c r="D17" s="39"/>
      <c r="E17" s="39"/>
      <c r="F17" s="39"/>
      <c r="G17" s="39"/>
      <c r="H17" s="40"/>
      <c r="I17" s="41"/>
      <c r="J17" s="38">
        <f>DATE(YEAR(B17+42),MONTH(B17+42),1)</f>
        <v>45261</v>
      </c>
      <c r="K17" s="39"/>
      <c r="L17" s="39"/>
      <c r="M17" s="39"/>
      <c r="N17" s="39"/>
      <c r="O17" s="39"/>
      <c r="P17" s="40"/>
      <c r="Q17" s="41"/>
      <c r="R17" s="38">
        <f>DATE(YEAR(J17+42),MONTH(J17+42),1)</f>
        <v>45292</v>
      </c>
      <c r="S17" s="39"/>
      <c r="T17" s="39"/>
      <c r="U17" s="39"/>
      <c r="V17" s="39"/>
      <c r="W17" s="39"/>
      <c r="X17" s="40"/>
      <c r="Y17" s="37"/>
      <c r="Z17" s="38">
        <f>DATE(YEAR(R17+42),MONTH(R17+42),1)</f>
        <v>45323</v>
      </c>
      <c r="AA17" s="39"/>
      <c r="AB17" s="39"/>
      <c r="AC17" s="39"/>
      <c r="AD17" s="39"/>
      <c r="AE17" s="39"/>
      <c r="AF17" s="40"/>
      <c r="AG17" s="2"/>
      <c r="AH17" s="2"/>
      <c r="AI17" s="161"/>
      <c r="AJ17" s="92"/>
      <c r="AK17" s="93"/>
      <c r="AL17" s="310" t="s">
        <v>43</v>
      </c>
      <c r="AM17" s="306">
        <v>45240.0</v>
      </c>
      <c r="AN17" s="270"/>
      <c r="AO17" s="7"/>
      <c r="AP17" s="2"/>
      <c r="AQ17" s="2"/>
      <c r="AR17" s="2"/>
      <c r="AS17" s="2"/>
      <c r="AT17" s="2"/>
      <c r="AU17" s="2"/>
    </row>
    <row r="18" ht="12.75" customHeight="1">
      <c r="A18" s="42"/>
      <c r="B18" s="48" t="str">
        <f>CHOOSE(1+MOD($O$2+1-2,7),"Su","M","Tu","W","Th","F","Sa")</f>
        <v>Su</v>
      </c>
      <c r="C18" s="49" t="str">
        <f>CHOOSE(1+MOD($O$2+2-2,7),"Su","M","Tu","W","Th","F","Sa")</f>
        <v>M</v>
      </c>
      <c r="D18" s="49" t="str">
        <f>CHOOSE(1+MOD($O$2+3-2,7),"Su","M","Tu","W","Th","F","Sa")</f>
        <v>Tu</v>
      </c>
      <c r="E18" s="49" t="str">
        <f>CHOOSE(1+MOD($O$2+4-2,7),"Su","M","Tu","W","Th","F","Sa")</f>
        <v>W</v>
      </c>
      <c r="F18" s="49" t="str">
        <f>CHOOSE(1+MOD($O$2+5-2,7),"Su","M","Tu","W","Th","F","Sa")</f>
        <v>Th</v>
      </c>
      <c r="G18" s="49" t="str">
        <f>CHOOSE(1+MOD($O$2+6-2,7),"Su","M","Tu","W","Th","F","Sa")</f>
        <v>F</v>
      </c>
      <c r="H18" s="50" t="str">
        <f>CHOOSE(1+MOD($O$2+7-2,7),"Su","M","Tu","W","Th","F","Sa")</f>
        <v>Sa</v>
      </c>
      <c r="I18" s="51"/>
      <c r="J18" s="48" t="str">
        <f>CHOOSE(1+MOD($O$2+1-2,7),"Su","M","Tu","W","Th","F","Sa")</f>
        <v>Su</v>
      </c>
      <c r="K18" s="49" t="str">
        <f>CHOOSE(1+MOD($O$2+2-2,7),"Su","M","Tu","W","Th","F","Sa")</f>
        <v>M</v>
      </c>
      <c r="L18" s="49" t="str">
        <f>CHOOSE(1+MOD($O$2+3-2,7),"Su","M","Tu","W","Th","F","Sa")</f>
        <v>Tu</v>
      </c>
      <c r="M18" s="49" t="str">
        <f>CHOOSE(1+MOD($O$2+4-2,7),"Su","M","Tu","W","Th","F","Sa")</f>
        <v>W</v>
      </c>
      <c r="N18" s="49" t="str">
        <f>CHOOSE(1+MOD($O$2+5-2,7),"Su","M","Tu","W","Th","F","Sa")</f>
        <v>Th</v>
      </c>
      <c r="O18" s="49" t="str">
        <f>CHOOSE(1+MOD($O$2+6-2,7),"Su","M","Tu","W","Th","F","Sa")</f>
        <v>F</v>
      </c>
      <c r="P18" s="50" t="str">
        <f>CHOOSE(1+MOD($O$2+7-2,7),"Su","M","Tu","W","Th","F","Sa")</f>
        <v>Sa</v>
      </c>
      <c r="Q18" s="51"/>
      <c r="R18" s="48" t="str">
        <f>CHOOSE(1+MOD($O$2+1-2,7),"Su","M","Tu","W","Th","F","Sa")</f>
        <v>Su</v>
      </c>
      <c r="S18" s="49" t="str">
        <f>CHOOSE(1+MOD($O$2+2-2,7),"Su","M","Tu","W","Th","F","Sa")</f>
        <v>M</v>
      </c>
      <c r="T18" s="49" t="str">
        <f>CHOOSE(1+MOD($O$2+3-2,7),"Su","M","Tu","W","Th","F","Sa")</f>
        <v>Tu</v>
      </c>
      <c r="U18" s="49" t="str">
        <f>CHOOSE(1+MOD($O$2+4-2,7),"Su","M","Tu","W","Th","F","Sa")</f>
        <v>W</v>
      </c>
      <c r="V18" s="49" t="str">
        <f>CHOOSE(1+MOD($O$2+5-2,7),"Su","M","Tu","W","Th","F","Sa")</f>
        <v>Th</v>
      </c>
      <c r="W18" s="49" t="str">
        <f>CHOOSE(1+MOD($O$2+6-2,7),"Su","M","Tu","W","Th","F","Sa")</f>
        <v>F</v>
      </c>
      <c r="X18" s="50" t="str">
        <f>CHOOSE(1+MOD($O$2+7-2,7),"Su","M","Tu","W","Th","F","Sa")</f>
        <v>Sa</v>
      </c>
      <c r="Y18" s="2"/>
      <c r="Z18" s="48" t="str">
        <f>CHOOSE(1+MOD($O$2+1-2,7),"Su","M","Tu","W","Th","F","Sa")</f>
        <v>Su</v>
      </c>
      <c r="AA18" s="49" t="str">
        <f>CHOOSE(1+MOD($O$2+2-2,7),"Su","M","Tu","W","Th","F","Sa")</f>
        <v>M</v>
      </c>
      <c r="AB18" s="49" t="str">
        <f>CHOOSE(1+MOD($O$2+3-2,7),"Su","M","Tu","W","Th","F","Sa")</f>
        <v>Tu</v>
      </c>
      <c r="AC18" s="49" t="str">
        <f>CHOOSE(1+MOD($O$2+4-2,7),"Su","M","Tu","W","Th","F","Sa")</f>
        <v>W</v>
      </c>
      <c r="AD18" s="49" t="str">
        <f>CHOOSE(1+MOD($O$2+5-2,7),"Su","M","Tu","W","Th","F","Sa")</f>
        <v>Th</v>
      </c>
      <c r="AE18" s="49" t="str">
        <f>CHOOSE(1+MOD($O$2+6-2,7),"Su","M","Tu","W","Th","F","Sa")</f>
        <v>F</v>
      </c>
      <c r="AF18" s="50" t="str">
        <f>CHOOSE(1+MOD($O$2+7-2,7),"Su","M","Tu","W","Th","F","Sa")</f>
        <v>Sa</v>
      </c>
      <c r="AG18" s="2"/>
      <c r="AH18" s="2"/>
      <c r="AI18" s="161"/>
      <c r="AJ18" s="92"/>
      <c r="AK18" s="93"/>
      <c r="AL18" s="310" t="s">
        <v>44</v>
      </c>
      <c r="AM18" s="306" t="s">
        <v>98</v>
      </c>
      <c r="AN18" s="270"/>
      <c r="AO18" s="7"/>
      <c r="AP18" s="2"/>
      <c r="AQ18" s="2"/>
      <c r="AR18" s="2"/>
      <c r="AS18" s="2"/>
      <c r="AT18" s="2"/>
      <c r="AU18" s="2"/>
    </row>
    <row r="19" ht="12.75" customHeight="1">
      <c r="A19" s="42"/>
      <c r="B19" s="55" t="str">
        <f>IF(WEEKDAY(B17,1)=$O$2,B17,"")</f>
        <v/>
      </c>
      <c r="C19" s="57" t="str">
        <f>IF(B19="",IF(WEEKDAY(B17,1)=MOD($O$2,7)+1,B17,""),B19+1)</f>
        <v/>
      </c>
      <c r="D19" s="60" t="str">
        <f>IF(C19="",IF(WEEKDAY(B17,1)=MOD($O$2+1,7)+1,B17,""),C19+1)</f>
        <v/>
      </c>
      <c r="E19" s="58">
        <f>IF(D19="",IF(WEEKDAY(B17,1)=MOD($O$2+2,7)+1,B17,""),D19+1)</f>
        <v>45231</v>
      </c>
      <c r="F19" s="58">
        <f>IF(E19="",IF(WEEKDAY(B17,1)=MOD($O$2+3,7)+1,B17,""),E19+1)</f>
        <v>45232</v>
      </c>
      <c r="G19" s="58">
        <f>IF(F19="",IF(WEEKDAY(B17,1)=MOD($O$2+4,7)+1,B17,""),F19+1)</f>
        <v>45233</v>
      </c>
      <c r="H19" s="55">
        <f>IF(G19="",IF(WEEKDAY(B17,1)=MOD($O$2+5,7)+1,B17,""),G19+1)</f>
        <v>45234</v>
      </c>
      <c r="I19" s="51"/>
      <c r="J19" s="55" t="str">
        <f>IF(WEEKDAY(J17,1)=$O$2,J17,"")</f>
        <v/>
      </c>
      <c r="K19" s="60" t="str">
        <f>IF(J19="",IF(WEEKDAY(J17,1)=MOD($O$2,7)+1,J17,""),J19+1)</f>
        <v/>
      </c>
      <c r="L19" s="60" t="str">
        <f>IF(K19="",IF(WEEKDAY(J17,1)=MOD($O$2+1,7)+1,J17,""),K19+1)</f>
        <v/>
      </c>
      <c r="M19" s="60" t="str">
        <f>IF(L19="",IF(WEEKDAY(J17,1)=MOD($O$2+2,7)+1,J17,""),L19+1)</f>
        <v/>
      </c>
      <c r="N19" s="60" t="str">
        <f>IF(M19="",IF(WEEKDAY(J17,1)=MOD($O$2+3,7)+1,J17,""),M19+1)</f>
        <v/>
      </c>
      <c r="O19" s="73">
        <f>IF(N19="",IF(WEEKDAY(J17,1)=MOD($O$2+4,7)+1,J17,""),N19+1)</f>
        <v>45261</v>
      </c>
      <c r="P19" s="55">
        <f>IF(O19="",IF(WEEKDAY(J17,1)=MOD($O$2+5,7)+1,J17,""),O19+1)</f>
        <v>45262</v>
      </c>
      <c r="Q19" s="51"/>
      <c r="R19" s="67" t="str">
        <f>IF(WEEKDAY(R17,1)=$O$2,R17,"")</f>
        <v/>
      </c>
      <c r="S19" s="216">
        <f>IF(R19="",IF(WEEKDAY(R17,1)=MOD($O$2,7)+1,R17,""),R19+1)</f>
        <v>45292</v>
      </c>
      <c r="T19" s="273">
        <f>IF(S19="",IF(WEEKDAY(R17,1)=MOD($O$2+1,7)+1,R17,""),S19+1)</f>
        <v>45293</v>
      </c>
      <c r="U19" s="97">
        <f t="shared" ref="U19:W19" si="25">IF(T19="",IF(WEEKDAY(R17,1)=MOD($O$2+2,7)+1,R17,""),T19+1)</f>
        <v>45294</v>
      </c>
      <c r="V19" s="69">
        <f t="shared" si="25"/>
        <v>45295</v>
      </c>
      <c r="W19" s="60">
        <f t="shared" si="25"/>
        <v>45296</v>
      </c>
      <c r="X19" s="55">
        <f>IF(W19="",IF(WEEKDAY(R17,1)=MOD($O$2+5,7)+1,R17,""),W19+1)</f>
        <v>45297</v>
      </c>
      <c r="Y19" s="62"/>
      <c r="Z19" s="55" t="str">
        <f>IF(WEEKDAY(Z17,1)=$O$2,Z17,"")</f>
        <v/>
      </c>
      <c r="AA19" s="60" t="str">
        <f>IF(Z19="",IF(WEEKDAY(Z17,1)=MOD($O$2,7)+1,Z17,""),Z19+1)</f>
        <v/>
      </c>
      <c r="AB19" s="60" t="str">
        <f>IF(AA19="",IF(WEEKDAY(Z17,1)=MOD($O$2+1,7)+1,Z17,""),AA19+1)</f>
        <v/>
      </c>
      <c r="AC19" s="60" t="str">
        <f>IF(AB19="",IF(WEEKDAY(Z17,1)=MOD($O$2+2,7)+1,Z17,""),AB19+1)</f>
        <v/>
      </c>
      <c r="AD19" s="60">
        <f>IF(AC19="",IF(WEEKDAY(Z17,1)=MOD($O$2+3,7)+1,Z17,""),AC19+1)</f>
        <v>45323</v>
      </c>
      <c r="AE19" s="60">
        <f>IF(AD19="",IF(WEEKDAY(Z17,1)=MOD($O$2+4,7)+1,Z17,""),AD19+1)</f>
        <v>45324</v>
      </c>
      <c r="AF19" s="55">
        <f>IF(AE19="",IF(WEEKDAY(Z17,1)=MOD($O$2+5,7)+1,Z17,""),AE19+1)</f>
        <v>45325</v>
      </c>
      <c r="AG19" s="2"/>
      <c r="AH19" s="2"/>
      <c r="AI19" s="161"/>
      <c r="AJ19" s="92"/>
      <c r="AK19" s="93"/>
      <c r="AL19" s="310" t="s">
        <v>46</v>
      </c>
      <c r="AM19" s="306" t="s">
        <v>110</v>
      </c>
      <c r="AN19" s="270"/>
      <c r="AO19" s="7"/>
      <c r="AP19" s="2"/>
      <c r="AQ19" s="2"/>
      <c r="AR19" s="2"/>
      <c r="AS19" s="2"/>
      <c r="AT19" s="2"/>
      <c r="AU19" s="2"/>
    </row>
    <row r="20" ht="12.75" customHeight="1">
      <c r="A20" s="42"/>
      <c r="B20" s="67">
        <f t="shared" ref="B20:B24" si="30">IF(H19="","",IF(MONTH(H19+1)&lt;&gt;MONTH(H19),"",H19+1))</f>
        <v>45235</v>
      </c>
      <c r="C20" s="82">
        <f t="shared" ref="C20:H20" si="26">IF(B20="","",IF(MONTH(B20+1)&lt;&gt;MONTH(B20),"",B20+1))</f>
        <v>45236</v>
      </c>
      <c r="D20" s="69">
        <f t="shared" si="26"/>
        <v>45237</v>
      </c>
      <c r="E20" s="60">
        <f t="shared" si="26"/>
        <v>45238</v>
      </c>
      <c r="F20" s="60">
        <f t="shared" si="26"/>
        <v>45239</v>
      </c>
      <c r="G20" s="66">
        <f t="shared" si="26"/>
        <v>45240</v>
      </c>
      <c r="H20" s="55">
        <f t="shared" si="26"/>
        <v>45241</v>
      </c>
      <c r="I20" s="51"/>
      <c r="J20" s="55">
        <f t="shared" ref="J20:J24" si="32">IF(P19="","",IF(MONTH(P19+1)&lt;&gt;MONTH(P19),"",P19+1))</f>
        <v>45263</v>
      </c>
      <c r="K20" s="60">
        <f t="shared" ref="K20:P20" si="27">IF(J20="","",IF(MONTH(J20+1)&lt;&gt;MONTH(J20),"",J20+1))</f>
        <v>45264</v>
      </c>
      <c r="L20" s="60">
        <f t="shared" si="27"/>
        <v>45265</v>
      </c>
      <c r="M20" s="60">
        <f t="shared" si="27"/>
        <v>45266</v>
      </c>
      <c r="N20" s="60">
        <f t="shared" si="27"/>
        <v>45267</v>
      </c>
      <c r="O20" s="60">
        <f t="shared" si="27"/>
        <v>45268</v>
      </c>
      <c r="P20" s="55">
        <f t="shared" si="27"/>
        <v>45269</v>
      </c>
      <c r="Q20" s="51"/>
      <c r="R20" s="55">
        <f t="shared" ref="R20:R24" si="34">IF(X19="","",IF(MONTH(X19+1)&lt;&gt;MONTH(X19),"",X19+1))</f>
        <v>45298</v>
      </c>
      <c r="S20" s="218">
        <f>IF(R20="",IF(WEEKDAY(N18,1)=MOD($O$2+4,7)+1,N18,""),R20+1)</f>
        <v>45299</v>
      </c>
      <c r="T20" s="80">
        <f t="shared" ref="T20:X20" si="28">IF(S20="","",IF(MONTH(S20+1)&lt;&gt;MONTH(S20),"",S20+1))</f>
        <v>45300</v>
      </c>
      <c r="U20" s="80">
        <f t="shared" si="28"/>
        <v>45301</v>
      </c>
      <c r="V20" s="60">
        <f t="shared" si="28"/>
        <v>45302</v>
      </c>
      <c r="W20" s="60">
        <f t="shared" si="28"/>
        <v>45303</v>
      </c>
      <c r="X20" s="55">
        <f t="shared" si="28"/>
        <v>45304</v>
      </c>
      <c r="Y20" s="62"/>
      <c r="Z20" s="55">
        <f t="shared" ref="Z20:Z24" si="36">IF(AF19="","",IF(MONTH(AF19+1)&lt;&gt;MONTH(AF19),"",AF19+1))</f>
        <v>45326</v>
      </c>
      <c r="AA20" s="296">
        <f t="shared" ref="AA20:AF20" si="29">IF(Z20="","",IF(MONTH(Z20+1)&lt;&gt;MONTH(Z20),"",Z20+1))</f>
        <v>45327</v>
      </c>
      <c r="AB20" s="72">
        <f t="shared" si="29"/>
        <v>45328</v>
      </c>
      <c r="AC20" s="72">
        <f t="shared" si="29"/>
        <v>45329</v>
      </c>
      <c r="AD20" s="72">
        <f t="shared" si="29"/>
        <v>45330</v>
      </c>
      <c r="AE20" s="72">
        <f t="shared" si="29"/>
        <v>45331</v>
      </c>
      <c r="AF20" s="55">
        <f t="shared" si="29"/>
        <v>45332</v>
      </c>
      <c r="AG20" s="2"/>
      <c r="AH20" s="2"/>
      <c r="AI20" s="161"/>
      <c r="AJ20" s="92"/>
      <c r="AK20" s="93"/>
      <c r="AL20" s="310" t="s">
        <v>48</v>
      </c>
      <c r="AM20" s="306">
        <v>45306.0</v>
      </c>
      <c r="AN20" s="270"/>
      <c r="AO20" s="7"/>
      <c r="AP20" s="2"/>
      <c r="AQ20" s="2"/>
      <c r="AR20" s="2"/>
      <c r="AS20" s="2"/>
      <c r="AT20" s="2"/>
      <c r="AU20" s="2"/>
    </row>
    <row r="21" ht="12.75" customHeight="1">
      <c r="A21" s="42"/>
      <c r="B21" s="55">
        <f t="shared" si="30"/>
        <v>45242</v>
      </c>
      <c r="C21" s="80">
        <f t="shared" ref="C21:H21" si="31">IF(B21="","",IF(MONTH(B21+1)&lt;&gt;MONTH(B21),"",B21+1))</f>
        <v>45243</v>
      </c>
      <c r="D21" s="60">
        <f t="shared" si="31"/>
        <v>45244</v>
      </c>
      <c r="E21" s="60">
        <f t="shared" si="31"/>
        <v>45245</v>
      </c>
      <c r="F21" s="60">
        <f t="shared" si="31"/>
        <v>45246</v>
      </c>
      <c r="G21" s="60">
        <f t="shared" si="31"/>
        <v>45247</v>
      </c>
      <c r="H21" s="55">
        <f t="shared" si="31"/>
        <v>45248</v>
      </c>
      <c r="I21" s="51"/>
      <c r="J21" s="55">
        <f t="shared" si="32"/>
        <v>45270</v>
      </c>
      <c r="K21" s="60">
        <f t="shared" ref="K21:P21" si="33">IF(J21="","",IF(MONTH(J21+1)&lt;&gt;MONTH(J21),"",J21+1))</f>
        <v>45271</v>
      </c>
      <c r="L21" s="60">
        <f t="shared" si="33"/>
        <v>45272</v>
      </c>
      <c r="M21" s="60">
        <f t="shared" si="33"/>
        <v>45273</v>
      </c>
      <c r="N21" s="60">
        <f t="shared" si="33"/>
        <v>45274</v>
      </c>
      <c r="O21" s="60">
        <f t="shared" si="33"/>
        <v>45275</v>
      </c>
      <c r="P21" s="55">
        <f t="shared" si="33"/>
        <v>45276</v>
      </c>
      <c r="Q21" s="51"/>
      <c r="R21" s="55">
        <f t="shared" si="34"/>
        <v>45305</v>
      </c>
      <c r="S21" s="66">
        <f t="shared" ref="S21:X21" si="35">IF(R21="","",IF(MONTH(R21+1)&lt;&gt;MONTH(R21),"",R21+1))</f>
        <v>45306</v>
      </c>
      <c r="T21" s="60">
        <f t="shared" si="35"/>
        <v>45307</v>
      </c>
      <c r="U21" s="60">
        <f t="shared" si="35"/>
        <v>45308</v>
      </c>
      <c r="V21" s="60">
        <f t="shared" si="35"/>
        <v>45309</v>
      </c>
      <c r="W21" s="60">
        <f t="shared" si="35"/>
        <v>45310</v>
      </c>
      <c r="X21" s="55">
        <f t="shared" si="35"/>
        <v>45311</v>
      </c>
      <c r="Y21" s="62"/>
      <c r="Z21" s="67">
        <f t="shared" si="36"/>
        <v>45333</v>
      </c>
      <c r="AA21" s="82">
        <f t="shared" ref="AA21:AF21" si="37">IF(Z21="","",IF(MONTH(Z21+1)&lt;&gt;MONTH(Z21),"",Z21+1))</f>
        <v>45334</v>
      </c>
      <c r="AB21" s="316">
        <f t="shared" si="37"/>
        <v>45335</v>
      </c>
      <c r="AC21" s="60">
        <f t="shared" si="37"/>
        <v>45336</v>
      </c>
      <c r="AD21" s="60">
        <f t="shared" si="37"/>
        <v>45337</v>
      </c>
      <c r="AE21" s="60">
        <f t="shared" si="37"/>
        <v>45338</v>
      </c>
      <c r="AF21" s="55">
        <f t="shared" si="37"/>
        <v>45339</v>
      </c>
      <c r="AG21" s="2"/>
      <c r="AH21" s="2"/>
      <c r="AI21" s="161"/>
      <c r="AJ21" s="92"/>
      <c r="AK21" s="93"/>
      <c r="AL21" s="310" t="s">
        <v>100</v>
      </c>
      <c r="AM21" s="306">
        <v>45341.0</v>
      </c>
      <c r="AN21" s="270"/>
      <c r="AO21" s="7"/>
      <c r="AP21" s="2"/>
      <c r="AQ21" s="2"/>
      <c r="AR21" s="2"/>
      <c r="AS21" s="2"/>
      <c r="AT21" s="2"/>
      <c r="AU21" s="2"/>
    </row>
    <row r="22" ht="12.75" customHeight="1">
      <c r="A22" s="42"/>
      <c r="B22" s="55">
        <f t="shared" si="30"/>
        <v>45249</v>
      </c>
      <c r="C22" s="66">
        <f t="shared" ref="C22:H22" si="38">IF(B22="","",IF(MONTH(B22+1)&lt;&gt;MONTH(B22),"",B22+1))</f>
        <v>45250</v>
      </c>
      <c r="D22" s="66">
        <f t="shared" si="38"/>
        <v>45251</v>
      </c>
      <c r="E22" s="66">
        <f t="shared" si="38"/>
        <v>45252</v>
      </c>
      <c r="F22" s="66">
        <f t="shared" si="38"/>
        <v>45253</v>
      </c>
      <c r="G22" s="66">
        <f t="shared" si="38"/>
        <v>45254</v>
      </c>
      <c r="H22" s="55">
        <f t="shared" si="38"/>
        <v>45255</v>
      </c>
      <c r="I22" s="51"/>
      <c r="J22" s="55">
        <f t="shared" si="32"/>
        <v>45277</v>
      </c>
      <c r="K22" s="66">
        <f t="shared" ref="K22:P22" si="39">IF(J22="","",IF(MONTH(J22+1)&lt;&gt;MONTH(J22),"",J22+1))</f>
        <v>45278</v>
      </c>
      <c r="L22" s="66">
        <f t="shared" si="39"/>
        <v>45279</v>
      </c>
      <c r="M22" s="66">
        <f t="shared" si="39"/>
        <v>45280</v>
      </c>
      <c r="N22" s="66">
        <f t="shared" si="39"/>
        <v>45281</v>
      </c>
      <c r="O22" s="66">
        <f t="shared" si="39"/>
        <v>45282</v>
      </c>
      <c r="P22" s="55">
        <f t="shared" si="39"/>
        <v>45283</v>
      </c>
      <c r="Q22" s="51"/>
      <c r="R22" s="55">
        <f t="shared" si="34"/>
        <v>45312</v>
      </c>
      <c r="S22" s="60">
        <f t="shared" ref="S22:X22" si="40">IF(R22="","",IF(MONTH(R22+1)&lt;&gt;MONTH(R22),"",R22+1))</f>
        <v>45313</v>
      </c>
      <c r="T22" s="60">
        <f t="shared" si="40"/>
        <v>45314</v>
      </c>
      <c r="U22" s="60">
        <f t="shared" si="40"/>
        <v>45315</v>
      </c>
      <c r="V22" s="60">
        <f t="shared" si="40"/>
        <v>45316</v>
      </c>
      <c r="W22" s="60">
        <f t="shared" si="40"/>
        <v>45317</v>
      </c>
      <c r="X22" s="55">
        <f t="shared" si="40"/>
        <v>45318</v>
      </c>
      <c r="Y22" s="62"/>
      <c r="Z22" s="67">
        <f t="shared" si="36"/>
        <v>45340</v>
      </c>
      <c r="AA22" s="329">
        <f t="shared" ref="AA22:AF22" si="41">IF(Z22="","",IF(MONTH(Z22+1)&lt;&gt;MONTH(Z22),"",Z22+1))</f>
        <v>45341</v>
      </c>
      <c r="AB22" s="60">
        <f t="shared" si="41"/>
        <v>45342</v>
      </c>
      <c r="AC22" s="69">
        <f t="shared" si="41"/>
        <v>45343</v>
      </c>
      <c r="AD22" s="60">
        <f t="shared" si="41"/>
        <v>45344</v>
      </c>
      <c r="AE22" s="60">
        <f t="shared" si="41"/>
        <v>45345</v>
      </c>
      <c r="AF22" s="55">
        <f t="shared" si="41"/>
        <v>45346</v>
      </c>
      <c r="AG22" s="2"/>
      <c r="AH22" s="2"/>
      <c r="AI22" s="161"/>
      <c r="AJ22" s="92"/>
      <c r="AK22" s="93"/>
      <c r="AL22" s="310" t="s">
        <v>49</v>
      </c>
      <c r="AM22" s="306" t="s">
        <v>111</v>
      </c>
      <c r="AN22" s="270"/>
      <c r="AO22" s="7"/>
      <c r="AP22" s="2"/>
      <c r="AQ22" s="2"/>
      <c r="AR22" s="2"/>
      <c r="AS22" s="2"/>
      <c r="AT22" s="2"/>
      <c r="AU22" s="2"/>
    </row>
    <row r="23" ht="12.75" customHeight="1">
      <c r="A23" s="42"/>
      <c r="B23" s="55">
        <f t="shared" si="30"/>
        <v>45256</v>
      </c>
      <c r="C23" s="73">
        <f t="shared" ref="C23:H23" si="42">IF(B23="","",IF(MONTH(B23+1)&lt;&gt;MONTH(B23),"",B23+1))</f>
        <v>45257</v>
      </c>
      <c r="D23" s="73">
        <f t="shared" si="42"/>
        <v>45258</v>
      </c>
      <c r="E23" s="73">
        <f t="shared" si="42"/>
        <v>45259</v>
      </c>
      <c r="F23" s="73">
        <f t="shared" si="42"/>
        <v>45260</v>
      </c>
      <c r="G23" s="59" t="str">
        <f t="shared" si="42"/>
        <v/>
      </c>
      <c r="H23" s="55" t="str">
        <f t="shared" si="42"/>
        <v/>
      </c>
      <c r="I23" s="51"/>
      <c r="J23" s="55">
        <f t="shared" si="32"/>
        <v>45284</v>
      </c>
      <c r="K23" s="66">
        <f t="shared" ref="K23:P23" si="43">IF(J23="","",IF(MONTH(J23+1)&lt;&gt;MONTH(J23),"",J23+1))</f>
        <v>45285</v>
      </c>
      <c r="L23" s="66">
        <f t="shared" si="43"/>
        <v>45286</v>
      </c>
      <c r="M23" s="66">
        <f t="shared" si="43"/>
        <v>45287</v>
      </c>
      <c r="N23" s="66">
        <f t="shared" si="43"/>
        <v>45288</v>
      </c>
      <c r="O23" s="66">
        <f t="shared" si="43"/>
        <v>45289</v>
      </c>
      <c r="P23" s="55">
        <f t="shared" si="43"/>
        <v>45290</v>
      </c>
      <c r="Q23" s="51"/>
      <c r="R23" s="55">
        <f t="shared" si="34"/>
        <v>45319</v>
      </c>
      <c r="S23" s="60">
        <f t="shared" ref="S23:X23" si="44">IF(R23="","",IF(MONTH(R23+1)&lt;&gt;MONTH(R23),"",R23+1))</f>
        <v>45320</v>
      </c>
      <c r="T23" s="60">
        <f t="shared" si="44"/>
        <v>45321</v>
      </c>
      <c r="U23" s="60">
        <f t="shared" si="44"/>
        <v>45322</v>
      </c>
      <c r="V23" s="60" t="str">
        <f t="shared" si="44"/>
        <v/>
      </c>
      <c r="W23" s="60" t="str">
        <f t="shared" si="44"/>
        <v/>
      </c>
      <c r="X23" s="55" t="str">
        <f t="shared" si="44"/>
        <v/>
      </c>
      <c r="Y23" s="62"/>
      <c r="Z23" s="55">
        <f t="shared" si="36"/>
        <v>45347</v>
      </c>
      <c r="AA23" s="80">
        <f t="shared" ref="AA23:AF23" si="45">IF(Z23="","",IF(MONTH(Z23+1)&lt;&gt;MONTH(Z23),"",Z23+1))</f>
        <v>45348</v>
      </c>
      <c r="AB23" s="80">
        <f t="shared" si="45"/>
        <v>45349</v>
      </c>
      <c r="AC23" s="60">
        <f t="shared" si="45"/>
        <v>45350</v>
      </c>
      <c r="AD23" s="60">
        <f t="shared" si="45"/>
        <v>45351</v>
      </c>
      <c r="AE23" s="58" t="str">
        <f t="shared" si="45"/>
        <v/>
      </c>
      <c r="AF23" s="55" t="str">
        <f t="shared" si="45"/>
        <v/>
      </c>
      <c r="AG23" s="2"/>
      <c r="AH23" s="2"/>
      <c r="AI23" s="161"/>
      <c r="AJ23" s="92"/>
      <c r="AK23" s="93"/>
      <c r="AL23" s="310" t="s">
        <v>51</v>
      </c>
      <c r="AM23" s="306">
        <v>45439.0</v>
      </c>
      <c r="AN23" s="270"/>
      <c r="AO23" s="7"/>
      <c r="AP23" s="2"/>
      <c r="AQ23" s="2"/>
      <c r="AR23" s="2"/>
      <c r="AS23" s="2"/>
      <c r="AT23" s="2"/>
      <c r="AU23" s="2"/>
    </row>
    <row r="24" ht="12.75" customHeight="1">
      <c r="A24" s="42"/>
      <c r="B24" s="55" t="str">
        <f t="shared" si="30"/>
        <v/>
      </c>
      <c r="C24" s="60" t="str">
        <f t="shared" ref="C24:H24" si="46">IF(B24="","",IF(MONTH(B24+1)&lt;&gt;MONTH(B24),"",B24+1))</f>
        <v/>
      </c>
      <c r="D24" s="60" t="str">
        <f t="shared" si="46"/>
        <v/>
      </c>
      <c r="E24" s="60" t="str">
        <f t="shared" si="46"/>
        <v/>
      </c>
      <c r="F24" s="60" t="str">
        <f t="shared" si="46"/>
        <v/>
      </c>
      <c r="G24" s="60" t="str">
        <f t="shared" si="46"/>
        <v/>
      </c>
      <c r="H24" s="55" t="str">
        <f t="shared" si="46"/>
        <v/>
      </c>
      <c r="I24" s="51"/>
      <c r="J24" s="55">
        <f t="shared" si="32"/>
        <v>45291</v>
      </c>
      <c r="K24" s="59" t="str">
        <f t="shared" ref="K24:P24" si="47">IF(J24="","",IF(MONTH(J24+1)&lt;&gt;MONTH(J24),"",J24+1))</f>
        <v/>
      </c>
      <c r="L24" s="60" t="str">
        <f t="shared" si="47"/>
        <v/>
      </c>
      <c r="M24" s="60" t="str">
        <f t="shared" si="47"/>
        <v/>
      </c>
      <c r="N24" s="60" t="str">
        <f t="shared" si="47"/>
        <v/>
      </c>
      <c r="O24" s="60" t="str">
        <f t="shared" si="47"/>
        <v/>
      </c>
      <c r="P24" s="55" t="str">
        <f t="shared" si="47"/>
        <v/>
      </c>
      <c r="Q24" s="51"/>
      <c r="R24" s="55" t="str">
        <f t="shared" si="34"/>
        <v/>
      </c>
      <c r="S24" s="60" t="str">
        <f t="shared" ref="S24:W24" si="48">IF(R24="","",IF(MONTH(R24+1)&lt;&gt;MONTH(R24),"",R24+1))</f>
        <v/>
      </c>
      <c r="T24" s="60" t="str">
        <f t="shared" si="48"/>
        <v/>
      </c>
      <c r="U24" s="60" t="str">
        <f t="shared" si="48"/>
        <v/>
      </c>
      <c r="V24" s="60" t="str">
        <f t="shared" si="48"/>
        <v/>
      </c>
      <c r="W24" s="60" t="str">
        <f t="shared" si="48"/>
        <v/>
      </c>
      <c r="X24" s="55"/>
      <c r="Y24" s="62"/>
      <c r="Z24" s="55" t="str">
        <f t="shared" si="36"/>
        <v/>
      </c>
      <c r="AA24" s="60" t="str">
        <f t="shared" ref="AA24:AF24" si="49">IF(Z24="","",IF(MONTH(Z24+1)&lt;&gt;MONTH(Z24),"",Z24+1))</f>
        <v/>
      </c>
      <c r="AB24" s="60" t="str">
        <f t="shared" si="49"/>
        <v/>
      </c>
      <c r="AC24" s="60" t="str">
        <f t="shared" si="49"/>
        <v/>
      </c>
      <c r="AD24" s="60" t="str">
        <f t="shared" si="49"/>
        <v/>
      </c>
      <c r="AE24" s="60" t="str">
        <f t="shared" si="49"/>
        <v/>
      </c>
      <c r="AF24" s="55" t="str">
        <f t="shared" si="49"/>
        <v/>
      </c>
      <c r="AG24" s="2"/>
      <c r="AH24" s="2"/>
      <c r="AI24" s="186"/>
      <c r="AJ24" s="99"/>
      <c r="AK24" s="100"/>
      <c r="AL24" s="330" t="s">
        <v>52</v>
      </c>
      <c r="AM24" s="331">
        <v>45462.0</v>
      </c>
      <c r="AN24" s="275"/>
      <c r="AO24" s="7"/>
      <c r="AP24" s="2"/>
      <c r="AQ24" s="2"/>
      <c r="AR24" s="2"/>
      <c r="AS24" s="2"/>
      <c r="AT24" s="2"/>
      <c r="AU24" s="2"/>
    </row>
    <row r="25" ht="12.75" customHeight="1">
      <c r="A25" s="42"/>
      <c r="B25" s="51"/>
      <c r="C25" s="51"/>
      <c r="D25" s="51"/>
      <c r="E25" s="51"/>
      <c r="F25" s="51"/>
      <c r="G25" s="51"/>
      <c r="H25" s="51"/>
      <c r="I25" s="51"/>
      <c r="J25" s="51"/>
      <c r="K25" s="51"/>
      <c r="L25" s="51"/>
      <c r="M25" s="51"/>
      <c r="N25" s="51"/>
      <c r="O25" s="51"/>
      <c r="P25" s="51"/>
      <c r="Q25" s="51"/>
      <c r="R25" s="51"/>
      <c r="S25" s="51"/>
      <c r="T25" s="51"/>
      <c r="U25" s="51"/>
      <c r="V25" s="51"/>
      <c r="W25" s="51"/>
      <c r="X25" s="51"/>
      <c r="Y25" s="2"/>
      <c r="Z25" s="2"/>
      <c r="AA25" s="2"/>
      <c r="AB25" s="2"/>
      <c r="AC25" s="2"/>
      <c r="AD25" s="2"/>
      <c r="AE25" s="2"/>
      <c r="AF25" s="2"/>
      <c r="AG25" s="2"/>
      <c r="AH25" s="2"/>
      <c r="AI25" s="276" t="s">
        <v>102</v>
      </c>
      <c r="AJ25" s="253"/>
      <c r="AK25" s="253"/>
      <c r="AL25" s="253"/>
      <c r="AM25" s="254"/>
      <c r="AN25" s="7"/>
      <c r="AO25" s="7"/>
      <c r="AP25" s="2"/>
      <c r="AQ25" s="2"/>
      <c r="AR25" s="2"/>
      <c r="AS25" s="2"/>
      <c r="AT25" s="2"/>
      <c r="AU25" s="2"/>
    </row>
    <row r="26" ht="12.75" customHeight="1">
      <c r="A26" s="62"/>
      <c r="B26" s="32" t="s">
        <v>55</v>
      </c>
      <c r="C26" s="29"/>
      <c r="D26" s="29"/>
      <c r="E26" s="29"/>
      <c r="F26" s="29"/>
      <c r="G26" s="29"/>
      <c r="H26" s="30"/>
      <c r="I26" s="226" t="s">
        <v>12</v>
      </c>
      <c r="J26" s="32" t="s">
        <v>56</v>
      </c>
      <c r="K26" s="29"/>
      <c r="L26" s="29"/>
      <c r="M26" s="29"/>
      <c r="N26" s="29"/>
      <c r="O26" s="29"/>
      <c r="P26" s="29"/>
      <c r="Q26" s="29"/>
      <c r="R26" s="29"/>
      <c r="S26" s="29"/>
      <c r="T26" s="29"/>
      <c r="U26" s="29"/>
      <c r="V26" s="29"/>
      <c r="W26" s="29"/>
      <c r="X26" s="30"/>
      <c r="Y26" s="42"/>
      <c r="Z26" s="332" t="s">
        <v>116</v>
      </c>
      <c r="AA26" s="29"/>
      <c r="AB26" s="29"/>
      <c r="AC26" s="29"/>
      <c r="AD26" s="29"/>
      <c r="AE26" s="29"/>
      <c r="AF26" s="30"/>
      <c r="AG26" s="2"/>
      <c r="AH26" s="2"/>
      <c r="AI26" s="223" t="s">
        <v>58</v>
      </c>
      <c r="AJ26" s="224" t="s">
        <v>59</v>
      </c>
      <c r="AK26" s="224" t="s">
        <v>60</v>
      </c>
      <c r="AL26" s="224" t="s">
        <v>103</v>
      </c>
      <c r="AM26" s="225" t="s">
        <v>104</v>
      </c>
      <c r="AN26" s="7"/>
      <c r="AO26" s="7"/>
      <c r="AP26" s="2"/>
      <c r="AQ26" s="2"/>
      <c r="AR26" s="2"/>
      <c r="AS26" s="2"/>
      <c r="AT26" s="2"/>
      <c r="AU26" s="2"/>
    </row>
    <row r="27" ht="12.75" customHeight="1">
      <c r="A27" s="37"/>
      <c r="B27" s="38">
        <f>DATE(YEAR(Z17+42),MONTH(Z17+42),1)</f>
        <v>45352</v>
      </c>
      <c r="C27" s="39"/>
      <c r="D27" s="39"/>
      <c r="E27" s="39"/>
      <c r="F27" s="39"/>
      <c r="G27" s="39"/>
      <c r="H27" s="40"/>
      <c r="I27" s="41"/>
      <c r="J27" s="38">
        <f>DATE(YEAR(B27+42),MONTH(B27+42),1)</f>
        <v>45383</v>
      </c>
      <c r="K27" s="39"/>
      <c r="L27" s="39"/>
      <c r="M27" s="39"/>
      <c r="N27" s="39"/>
      <c r="O27" s="39"/>
      <c r="P27" s="40"/>
      <c r="Q27" s="41"/>
      <c r="R27" s="38">
        <f>DATE(YEAR(J27+42),MONTH(J27+42),1)</f>
        <v>45413</v>
      </c>
      <c r="S27" s="39"/>
      <c r="T27" s="39"/>
      <c r="U27" s="39"/>
      <c r="V27" s="39"/>
      <c r="W27" s="39"/>
      <c r="X27" s="40"/>
      <c r="Y27" s="37"/>
      <c r="Z27" s="38">
        <f>DATE(YEAR(R27+42),MONTH(R27+42),1)</f>
        <v>45444</v>
      </c>
      <c r="AA27" s="39"/>
      <c r="AB27" s="39"/>
      <c r="AC27" s="39"/>
      <c r="AD27" s="39"/>
      <c r="AE27" s="39"/>
      <c r="AF27" s="40"/>
      <c r="AG27" s="2"/>
      <c r="AH27" s="2"/>
      <c r="AI27" s="227" t="s">
        <v>63</v>
      </c>
      <c r="AJ27" s="333">
        <v>45159.0</v>
      </c>
      <c r="AK27" s="149">
        <v>45184.0</v>
      </c>
      <c r="AL27" s="150">
        <v>21.0</v>
      </c>
      <c r="AM27" s="228">
        <v>20.0</v>
      </c>
      <c r="AN27" s="7"/>
      <c r="AO27" s="7"/>
      <c r="AP27" s="2"/>
      <c r="AQ27" s="2"/>
      <c r="AR27" s="2"/>
      <c r="AS27" s="2"/>
      <c r="AT27" s="2"/>
      <c r="AU27" s="2"/>
    </row>
    <row r="28" ht="12.75" customHeight="1">
      <c r="A28" s="42"/>
      <c r="B28" s="48" t="str">
        <f>CHOOSE(1+MOD($O$2+1-2,7),"Su","M","Tu","W","Th","F","Sa")</f>
        <v>Su</v>
      </c>
      <c r="C28" s="49" t="str">
        <f>CHOOSE(1+MOD($O$2+2-2,7),"Su","M","Tu","W","Th","F","Sa")</f>
        <v>M</v>
      </c>
      <c r="D28" s="49" t="str">
        <f>CHOOSE(1+MOD($O$2+3-2,7),"Su","M","Tu","W","Th","F","Sa")</f>
        <v>Tu</v>
      </c>
      <c r="E28" s="49" t="str">
        <f>CHOOSE(1+MOD($O$2+4-2,7),"Su","M","Tu","W","Th","F","Sa")</f>
        <v>W</v>
      </c>
      <c r="F28" s="49" t="str">
        <f>CHOOSE(1+MOD($O$2+5-2,7),"Su","M","Tu","W","Th","F","Sa")</f>
        <v>Th</v>
      </c>
      <c r="G28" s="49" t="str">
        <f>CHOOSE(1+MOD($O$2+6-2,7),"Su","M","Tu","W","Th","F","Sa")</f>
        <v>F</v>
      </c>
      <c r="H28" s="50" t="str">
        <f>CHOOSE(1+MOD($O$2+7-2,7),"Su","M","Tu","W","Th","F","Sa")</f>
        <v>Sa</v>
      </c>
      <c r="I28" s="51"/>
      <c r="J28" s="48" t="str">
        <f>CHOOSE(1+MOD($O$2+1-2,7),"Su","M","Tu","W","Th","F","Sa")</f>
        <v>Su</v>
      </c>
      <c r="K28" s="49" t="str">
        <f>CHOOSE(1+MOD($O$2+2-2,7),"Su","M","Tu","W","Th","F","Sa")</f>
        <v>M</v>
      </c>
      <c r="L28" s="49" t="str">
        <f>CHOOSE(1+MOD($O$2+3-2,7),"Su","M","Tu","W","Th","F","Sa")</f>
        <v>Tu</v>
      </c>
      <c r="M28" s="49" t="str">
        <f>CHOOSE(1+MOD($O$2+4-2,7),"Su","M","Tu","W","Th","F","Sa")</f>
        <v>W</v>
      </c>
      <c r="N28" s="49" t="str">
        <f>CHOOSE(1+MOD($O$2+5-2,7),"Su","M","Tu","W","Th","F","Sa")</f>
        <v>Th</v>
      </c>
      <c r="O28" s="49" t="str">
        <f>CHOOSE(1+MOD($O$2+6-2,7),"Su","M","Tu","W","Th","F","Sa")</f>
        <v>F</v>
      </c>
      <c r="P28" s="50" t="str">
        <f>CHOOSE(1+MOD($O$2+7-2,7),"Su","M","Tu","W","Th","F","Sa")</f>
        <v>Sa</v>
      </c>
      <c r="Q28" s="51"/>
      <c r="R28" s="48" t="str">
        <f>CHOOSE(1+MOD($O$2+1-2,7),"Su","M","Tu","W","Th","F","Sa")</f>
        <v>Su</v>
      </c>
      <c r="S28" s="49" t="str">
        <f>CHOOSE(1+MOD($O$2+2-2,7),"Su","M","Tu","W","Th","F","Sa")</f>
        <v>M</v>
      </c>
      <c r="T28" s="49" t="str">
        <f>CHOOSE(1+MOD($O$2+3-2,7),"Su","M","Tu","W","Th","F","Sa")</f>
        <v>Tu</v>
      </c>
      <c r="U28" s="49" t="str">
        <f>CHOOSE(1+MOD($O$2+4-2,7),"Su","M","Tu","W","Th","F","Sa")</f>
        <v>W</v>
      </c>
      <c r="V28" s="49" t="str">
        <f>CHOOSE(1+MOD($O$2+5-2,7),"Su","M","Tu","W","Th","F","Sa")</f>
        <v>Th</v>
      </c>
      <c r="W28" s="49" t="str">
        <f>CHOOSE(1+MOD($O$2+6-2,7),"Su","M","Tu","W","Th","F","Sa")</f>
        <v>F</v>
      </c>
      <c r="X28" s="50" t="str">
        <f>CHOOSE(1+MOD($O$2+7-2,7),"Su","M","Tu","W","Th","F","Sa")</f>
        <v>Sa</v>
      </c>
      <c r="Y28" s="2"/>
      <c r="Z28" s="48" t="str">
        <f>CHOOSE(1+MOD($O$2+1-2,7),"Su","M","Tu","W","Th","F","Sa")</f>
        <v>Su</v>
      </c>
      <c r="AA28" s="49" t="str">
        <f>CHOOSE(1+MOD($O$2+2-2,7),"Su","M","Tu","W","Th","F","Sa")</f>
        <v>M</v>
      </c>
      <c r="AB28" s="49" t="str">
        <f>CHOOSE(1+MOD($O$2+3-2,7),"Su","M","Tu","W","Th","F","Sa")</f>
        <v>Tu</v>
      </c>
      <c r="AC28" s="49" t="str">
        <f>CHOOSE(1+MOD($O$2+4-2,7),"Su","M","Tu","W","Th","F","Sa")</f>
        <v>W</v>
      </c>
      <c r="AD28" s="49" t="str">
        <f>CHOOSE(1+MOD($O$2+5-2,7),"Su","M","Tu","W","Th","F","Sa")</f>
        <v>Th</v>
      </c>
      <c r="AE28" s="49" t="str">
        <f>CHOOSE(1+MOD($O$2+6-2,7),"Su","M","Tu","W","Th","F","Sa")</f>
        <v>F</v>
      </c>
      <c r="AF28" s="50" t="str">
        <f>CHOOSE(1+MOD($O$2+7-2,7),"Su","M","Tu","W","Th","F","Sa")</f>
        <v>Sa</v>
      </c>
      <c r="AG28" s="2"/>
      <c r="AH28" s="2"/>
      <c r="AI28" s="229" t="s">
        <v>13</v>
      </c>
      <c r="AJ28" s="334">
        <v>45194.0</v>
      </c>
      <c r="AK28" s="116">
        <v>45226.0</v>
      </c>
      <c r="AL28" s="117">
        <v>24.0</v>
      </c>
      <c r="AM28" s="230">
        <v>30.0</v>
      </c>
      <c r="AN28" s="7"/>
      <c r="AO28" s="7"/>
      <c r="AP28" s="2"/>
      <c r="AQ28" s="2"/>
      <c r="AR28" s="2"/>
      <c r="AS28" s="2"/>
      <c r="AT28" s="2"/>
      <c r="AU28" s="2"/>
    </row>
    <row r="29" ht="12.75" customHeight="1">
      <c r="A29" s="42"/>
      <c r="B29" s="55" t="str">
        <f>IF(WEEKDAY(B27,1)=$O$2,B27,"")</f>
        <v/>
      </c>
      <c r="C29" s="60" t="str">
        <f>IF(B29="",IF(WEEKDAY(B27,1)=MOD($O$2,7)+1,B27,""),B29+1)</f>
        <v/>
      </c>
      <c r="D29" s="60" t="str">
        <f>IF(C29="",IF(WEEKDAY(B27,1)=MOD($O$2+1,7)+1,B27,""),C29+1)</f>
        <v/>
      </c>
      <c r="E29" s="60" t="str">
        <f>IF(D29="",IF(WEEKDAY(B27,1)=MOD($O$2+2,7)+1,B27,""),D29+1)</f>
        <v/>
      </c>
      <c r="F29" s="60" t="str">
        <f>IF(E29="",IF(WEEKDAY(B27,1)=MOD($O$2+3,7)+1,B27,""),E29+1)</f>
        <v/>
      </c>
      <c r="G29" s="60">
        <f>IF(F29="",IF(WEEKDAY(B27,1)=MOD($O$2+4,7)+1,B27,""),F29+1)</f>
        <v>45352</v>
      </c>
      <c r="H29" s="55">
        <f>IF(G29="",IF(WEEKDAY(B27,1)=MOD($O$2+5,7)+1,B27,""),G29+1)</f>
        <v>45353</v>
      </c>
      <c r="I29" s="51"/>
      <c r="J29" s="67" t="str">
        <f>IF(WEEKDAY(J27,1)=$O$2,J27,"")</f>
        <v/>
      </c>
      <c r="K29" s="82">
        <f>IF(J29="",IF(WEEKDAY(J27,1)=MOD($O$2,7)+1,J27,""),J29+1)</f>
        <v>45383</v>
      </c>
      <c r="L29" s="69">
        <f>IF(K29="",IF(WEEKDAY(J27,1)=MOD($O$2+1,7)+1,J27,""),K29+1)</f>
        <v>45384</v>
      </c>
      <c r="M29" s="60">
        <f>IF(L29="",IF(WEEKDAY(J27,1)=MOD($O$2+2,7)+1,J27,""),L29+1)</f>
        <v>45385</v>
      </c>
      <c r="N29" s="60">
        <f>IF(M29="",IF(WEEKDAY(J27,1)=MOD($O$2+3,7)+1,J27,""),M29+1)</f>
        <v>45386</v>
      </c>
      <c r="O29" s="60">
        <f>IF(N29="",IF(WEEKDAY(J27,1)=MOD($O$2+4,7)+1,J27,""),N29+1)</f>
        <v>45387</v>
      </c>
      <c r="P29" s="55">
        <f>IF(O29="",IF(WEEKDAY(J27,1)=MOD($O$2+5,7)+1,J27,""),O29+1)</f>
        <v>45388</v>
      </c>
      <c r="Q29" s="51"/>
      <c r="R29" s="55" t="str">
        <f>IF(WEEKDAY(R27,1)=$O$2,R27,"")</f>
        <v/>
      </c>
      <c r="S29" s="60" t="str">
        <f>IF(R29="",IF(WEEKDAY(R27,1)=MOD($O$2,7)+1,R27,""),R29+1)</f>
        <v/>
      </c>
      <c r="T29" s="60" t="str">
        <f>IF(S29="",IF(WEEKDAY(R27,1)=MOD($O$2+1,7)+1,R27,""),S29+1)</f>
        <v/>
      </c>
      <c r="U29" s="60">
        <f>IF(T29="",IF(WEEKDAY(R27,1)=MOD($O$2+2,7)+1,R27,""),T29+1)</f>
        <v>45413</v>
      </c>
      <c r="V29" s="60">
        <f>IF(U29="",IF(WEEKDAY(R27,1)=MOD($O$2+3,7)+1,R27,""),U29+1)</f>
        <v>45414</v>
      </c>
      <c r="W29" s="60">
        <f>IF(V29="",IF(WEEKDAY(R27,1)=MOD($O$2+4,7)+1,R27,""),V29+1)</f>
        <v>45415</v>
      </c>
      <c r="X29" s="55">
        <f>IF(W29="",IF(WEEKDAY(R27,1)=MOD($O$2+5,7)+1,R27,""),W29+1)</f>
        <v>45416</v>
      </c>
      <c r="Y29" s="62"/>
      <c r="Z29" s="55" t="str">
        <f>IF(WEEKDAY(Z27,1)=$O$2,Z27,"")</f>
        <v/>
      </c>
      <c r="AA29" s="121" t="str">
        <f>IF(Z29="",IF(WEEKDAY(Z27,1)=MOD($O$2,7)+1,Z27,""),Z29+1)</f>
        <v/>
      </c>
      <c r="AB29" s="121" t="str">
        <f>IF(AA29="",IF(WEEKDAY(Z27,1)=MOD($O$2+1,7)+1,Z27,""),AA29+1)</f>
        <v/>
      </c>
      <c r="AC29" s="56" t="str">
        <f>IF(AB29="",IF(WEEKDAY(Z27,1)=MOD($O$2+2,7)+1,Z27,""),AB29+1)</f>
        <v/>
      </c>
      <c r="AD29" s="56" t="str">
        <f>IF(AC29="",IF(WEEKDAY(Z27,1)=MOD($O$2+3,7)+1,Z27,""),AC29+1)</f>
        <v/>
      </c>
      <c r="AE29" s="56" t="str">
        <f>IF(AD29="",IF(WEEKDAY(Z27,1)=MOD($O$2+4,7)+1,Z27,""),AD29+1)</f>
        <v/>
      </c>
      <c r="AF29" s="55">
        <f>IF(AE29="",IF(WEEKDAY(Z27,1)=MOD($O$2+5,7)+1,Z27,""),AE29+1)</f>
        <v>45444</v>
      </c>
      <c r="AG29" s="2"/>
      <c r="AH29" s="2"/>
      <c r="AI29" s="229" t="s">
        <v>40</v>
      </c>
      <c r="AJ29" s="334">
        <v>45236.0</v>
      </c>
      <c r="AK29" s="116">
        <v>45275.0</v>
      </c>
      <c r="AL29" s="117">
        <v>24.0</v>
      </c>
      <c r="AM29" s="230">
        <v>27.0</v>
      </c>
      <c r="AN29" s="7"/>
      <c r="AO29" s="7"/>
      <c r="AP29" s="2"/>
      <c r="AQ29" s="2"/>
      <c r="AR29" s="2"/>
      <c r="AS29" s="2"/>
      <c r="AT29" s="2"/>
      <c r="AU29" s="2"/>
    </row>
    <row r="30" ht="12.75" customHeight="1">
      <c r="A30" s="42"/>
      <c r="B30" s="55">
        <f t="shared" ref="B30:B34" si="54">IF(H29="","",IF(MONTH(H29+1)&lt;&gt;MONTH(H29),"",H29+1))</f>
        <v>45354</v>
      </c>
      <c r="C30" s="60">
        <f t="shared" ref="C30:H30" si="50">IF(B30="","",IF(MONTH(B30+1)&lt;&gt;MONTH(B30),"",B30+1))</f>
        <v>45355</v>
      </c>
      <c r="D30" s="60">
        <f t="shared" si="50"/>
        <v>45356</v>
      </c>
      <c r="E30" s="60">
        <f t="shared" si="50"/>
        <v>45357</v>
      </c>
      <c r="F30" s="60">
        <f t="shared" si="50"/>
        <v>45358</v>
      </c>
      <c r="G30" s="297">
        <f t="shared" si="50"/>
        <v>45359</v>
      </c>
      <c r="H30" s="55">
        <f t="shared" si="50"/>
        <v>45360</v>
      </c>
      <c r="I30" s="51"/>
      <c r="J30" s="67">
        <f t="shared" ref="J30:J34" si="56">IF(P29="","",IF(MONTH(P29+1)&lt;&gt;MONTH(P29),"",P29+1))</f>
        <v>45389</v>
      </c>
      <c r="K30" s="298">
        <f t="shared" ref="K30:P30" si="51">IF(J30="","",IF(MONTH(J30+1)&lt;&gt;MONTH(J30),"",J30+1))</f>
        <v>45390</v>
      </c>
      <c r="L30" s="69">
        <f t="shared" si="51"/>
        <v>45391</v>
      </c>
      <c r="M30" s="60">
        <f t="shared" si="51"/>
        <v>45392</v>
      </c>
      <c r="N30" s="60">
        <f t="shared" si="51"/>
        <v>45393</v>
      </c>
      <c r="O30" s="119">
        <f t="shared" si="51"/>
        <v>45394</v>
      </c>
      <c r="P30" s="55">
        <f t="shared" si="51"/>
        <v>45395</v>
      </c>
      <c r="Q30" s="51"/>
      <c r="R30" s="55">
        <f t="shared" ref="R30:R34" si="58">IF(X29="","",IF(MONTH(X29+1)&lt;&gt;MONTH(X29),"",X29+1))</f>
        <v>45417</v>
      </c>
      <c r="S30" s="60">
        <f t="shared" ref="S30:X30" si="52">IF(R30="","",IF(MONTH(R30+1)&lt;&gt;MONTH(R30),"",R30+1))</f>
        <v>45418</v>
      </c>
      <c r="T30" s="60">
        <f t="shared" si="52"/>
        <v>45419</v>
      </c>
      <c r="U30" s="60">
        <f t="shared" si="52"/>
        <v>45420</v>
      </c>
      <c r="V30" s="60">
        <f t="shared" si="52"/>
        <v>45421</v>
      </c>
      <c r="W30" s="123">
        <f t="shared" si="52"/>
        <v>45422</v>
      </c>
      <c r="X30" s="55">
        <f t="shared" si="52"/>
        <v>45423</v>
      </c>
      <c r="Y30" s="62"/>
      <c r="Z30" s="67">
        <f t="shared" ref="Z30:Z34" si="60">IF(AF29="","",IF(MONTH(AF29+1)&lt;&gt;MONTH(AF29),"",AF29+1))</f>
        <v>45445</v>
      </c>
      <c r="AA30" s="203">
        <f t="shared" ref="AA30:AF30" si="53">IF(Z30="","",IF(MONTH(Z30+1)&lt;&gt;MONTH(Z30),"",Z30+1))</f>
        <v>45446</v>
      </c>
      <c r="AB30" s="82">
        <f t="shared" si="53"/>
        <v>45447</v>
      </c>
      <c r="AC30" s="69">
        <f t="shared" si="53"/>
        <v>45448</v>
      </c>
      <c r="AD30" s="60">
        <f t="shared" si="53"/>
        <v>45449</v>
      </c>
      <c r="AE30" s="60">
        <f t="shared" si="53"/>
        <v>45450</v>
      </c>
      <c r="AF30" s="55">
        <f t="shared" si="53"/>
        <v>45451</v>
      </c>
      <c r="AG30" s="2"/>
      <c r="AH30" s="2"/>
      <c r="AI30" s="229" t="s">
        <v>64</v>
      </c>
      <c r="AJ30" s="334">
        <v>45294.0</v>
      </c>
      <c r="AK30" s="116">
        <v>45331.0</v>
      </c>
      <c r="AL30" s="117">
        <v>22.0</v>
      </c>
      <c r="AM30" s="230">
        <v>18.0</v>
      </c>
      <c r="AN30" s="124"/>
      <c r="AO30" s="7"/>
      <c r="AP30" s="2"/>
      <c r="AQ30" s="2"/>
      <c r="AR30" s="2"/>
      <c r="AS30" s="2"/>
      <c r="AT30" s="2"/>
      <c r="AU30" s="2"/>
    </row>
    <row r="31" ht="12.75" customHeight="1">
      <c r="A31" s="42"/>
      <c r="B31" s="55">
        <f t="shared" si="54"/>
        <v>45361</v>
      </c>
      <c r="C31" s="60">
        <f t="shared" ref="C31:H31" si="55">IF(B31="","",IF(MONTH(B31+1)&lt;&gt;MONTH(B31),"",B31+1))</f>
        <v>45362</v>
      </c>
      <c r="D31" s="60">
        <f t="shared" si="55"/>
        <v>45363</v>
      </c>
      <c r="E31" s="60">
        <f t="shared" si="55"/>
        <v>45364</v>
      </c>
      <c r="F31" s="125">
        <f t="shared" si="55"/>
        <v>45365</v>
      </c>
      <c r="G31" s="60">
        <f t="shared" si="55"/>
        <v>45366</v>
      </c>
      <c r="H31" s="126">
        <f t="shared" si="55"/>
        <v>45367</v>
      </c>
      <c r="I31" s="51"/>
      <c r="J31" s="67">
        <f t="shared" si="56"/>
        <v>45396</v>
      </c>
      <c r="K31" s="290">
        <f t="shared" ref="K31:P31" si="57">IF(J31="","",IF(MONTH(J31+1)&lt;&gt;MONTH(J31),"",J31+1))</f>
        <v>45397</v>
      </c>
      <c r="L31" s="69">
        <f t="shared" si="57"/>
        <v>45398</v>
      </c>
      <c r="M31" s="60">
        <f t="shared" si="57"/>
        <v>45399</v>
      </c>
      <c r="N31" s="60">
        <f t="shared" si="57"/>
        <v>45400</v>
      </c>
      <c r="O31" s="73">
        <f t="shared" si="57"/>
        <v>45401</v>
      </c>
      <c r="P31" s="55">
        <f t="shared" si="57"/>
        <v>45402</v>
      </c>
      <c r="Q31" s="51"/>
      <c r="R31" s="55">
        <f t="shared" si="58"/>
        <v>45424</v>
      </c>
      <c r="S31" s="60">
        <f t="shared" ref="S31:X31" si="59">IF(R31="","",IF(MONTH(R31+1)&lt;&gt;MONTH(R31),"",R31+1))</f>
        <v>45425</v>
      </c>
      <c r="T31" s="57">
        <f t="shared" si="59"/>
        <v>45426</v>
      </c>
      <c r="U31" s="57">
        <f t="shared" si="59"/>
        <v>45427</v>
      </c>
      <c r="V31" s="206">
        <f t="shared" si="59"/>
        <v>45428</v>
      </c>
      <c r="W31" s="231">
        <f t="shared" si="59"/>
        <v>45429</v>
      </c>
      <c r="X31" s="126">
        <f t="shared" si="59"/>
        <v>45430</v>
      </c>
      <c r="Y31" s="62"/>
      <c r="Z31" s="55">
        <f t="shared" si="60"/>
        <v>45452</v>
      </c>
      <c r="AA31" s="80">
        <f t="shared" ref="AA31:AF31" si="61">IF(Z31="","",IF(MONTH(Z31+1)&lt;&gt;MONTH(Z31),"",Z31+1))</f>
        <v>45453</v>
      </c>
      <c r="AB31" s="80">
        <f t="shared" si="61"/>
        <v>45454</v>
      </c>
      <c r="AC31" s="60">
        <f t="shared" si="61"/>
        <v>45455</v>
      </c>
      <c r="AD31" s="60">
        <f t="shared" si="61"/>
        <v>45456</v>
      </c>
      <c r="AE31" s="60">
        <f t="shared" si="61"/>
        <v>45457</v>
      </c>
      <c r="AF31" s="55">
        <f t="shared" si="61"/>
        <v>45458</v>
      </c>
      <c r="AG31" s="2"/>
      <c r="AH31" s="2"/>
      <c r="AI31" s="229" t="s">
        <v>55</v>
      </c>
      <c r="AJ31" s="334">
        <v>45342.0</v>
      </c>
      <c r="AK31" s="116">
        <v>45366.0</v>
      </c>
      <c r="AL31" s="117">
        <v>24.0</v>
      </c>
      <c r="AM31" s="230">
        <v>29.0</v>
      </c>
      <c r="AN31" s="7"/>
      <c r="AO31" s="7"/>
      <c r="AP31" s="2"/>
      <c r="AQ31" s="2"/>
      <c r="AR31" s="2"/>
      <c r="AS31" s="2"/>
      <c r="AT31" s="2"/>
      <c r="AU31" s="2"/>
    </row>
    <row r="32" ht="12.75" customHeight="1">
      <c r="A32" s="42"/>
      <c r="B32" s="55">
        <f t="shared" si="54"/>
        <v>45368</v>
      </c>
      <c r="C32" s="66">
        <f t="shared" ref="C32:H32" si="62">IF(B32="","",IF(MONTH(B32+1)&lt;&gt;MONTH(B32),"",B32+1))</f>
        <v>45369</v>
      </c>
      <c r="D32" s="66">
        <f t="shared" si="62"/>
        <v>45370</v>
      </c>
      <c r="E32" s="66">
        <f t="shared" si="62"/>
        <v>45371</v>
      </c>
      <c r="F32" s="66">
        <f t="shared" si="62"/>
        <v>45372</v>
      </c>
      <c r="G32" s="128">
        <f t="shared" si="62"/>
        <v>45373</v>
      </c>
      <c r="H32" s="55">
        <f t="shared" si="62"/>
        <v>45374</v>
      </c>
      <c r="I32" s="51"/>
      <c r="J32" s="55">
        <f t="shared" si="56"/>
        <v>45403</v>
      </c>
      <c r="K32" s="80">
        <f t="shared" ref="K32:P32" si="63">IF(J32="","",IF(MONTH(J32+1)&lt;&gt;MONTH(J32),"",J32+1))</f>
        <v>45404</v>
      </c>
      <c r="L32" s="60">
        <f t="shared" si="63"/>
        <v>45405</v>
      </c>
      <c r="M32" s="60">
        <f t="shared" si="63"/>
        <v>45406</v>
      </c>
      <c r="N32" s="60">
        <f t="shared" si="63"/>
        <v>45407</v>
      </c>
      <c r="O32" s="60">
        <f t="shared" si="63"/>
        <v>45408</v>
      </c>
      <c r="P32" s="55">
        <f t="shared" si="63"/>
        <v>45409</v>
      </c>
      <c r="Q32" s="51"/>
      <c r="R32" s="55">
        <f t="shared" si="58"/>
        <v>45431</v>
      </c>
      <c r="S32" s="125">
        <f t="shared" ref="S32:X32" si="64">IF(R32="","",IF(MONTH(R32+1)&lt;&gt;MONTH(R32),"",R32+1))</f>
        <v>45432</v>
      </c>
      <c r="T32" s="299">
        <f t="shared" si="64"/>
        <v>45433</v>
      </c>
      <c r="U32" s="60">
        <f t="shared" si="64"/>
        <v>45434</v>
      </c>
      <c r="V32" s="125">
        <f t="shared" si="64"/>
        <v>45435</v>
      </c>
      <c r="W32" s="204">
        <f t="shared" si="64"/>
        <v>45436</v>
      </c>
      <c r="X32" s="126">
        <f t="shared" si="64"/>
        <v>45437</v>
      </c>
      <c r="Y32" s="62"/>
      <c r="Z32" s="55">
        <f t="shared" si="60"/>
        <v>45459</v>
      </c>
      <c r="AA32" s="60">
        <f t="shared" ref="AA32:AF32" si="65">IF(Z32="","",IF(MONTH(Z32+1)&lt;&gt;MONTH(Z32),"",Z32+1))</f>
        <v>45460</v>
      </c>
      <c r="AB32" s="60">
        <f t="shared" si="65"/>
        <v>45461</v>
      </c>
      <c r="AC32" s="66">
        <f t="shared" si="65"/>
        <v>45462</v>
      </c>
      <c r="AD32" s="60">
        <f t="shared" si="65"/>
        <v>45463</v>
      </c>
      <c r="AE32" s="57">
        <f t="shared" si="65"/>
        <v>45464</v>
      </c>
      <c r="AF32" s="55">
        <f t="shared" si="65"/>
        <v>45465</v>
      </c>
      <c r="AG32" s="2"/>
      <c r="AH32" s="2"/>
      <c r="AI32" s="232" t="s">
        <v>56</v>
      </c>
      <c r="AJ32" s="335">
        <v>45390.0</v>
      </c>
      <c r="AK32" s="130">
        <v>45436.0</v>
      </c>
      <c r="AL32" s="131">
        <v>38.0</v>
      </c>
      <c r="AM32" s="233">
        <v>35.0</v>
      </c>
      <c r="AN32" s="7"/>
      <c r="AO32" s="7"/>
      <c r="AP32" s="2"/>
      <c r="AQ32" s="2"/>
      <c r="AR32" s="2"/>
      <c r="AS32" s="2"/>
      <c r="AT32" s="2"/>
      <c r="AU32" s="139" t="s">
        <v>62</v>
      </c>
    </row>
    <row r="33" ht="12.75" customHeight="1">
      <c r="A33" s="42"/>
      <c r="B33" s="55">
        <f t="shared" si="54"/>
        <v>45375</v>
      </c>
      <c r="C33" s="324">
        <f t="shared" ref="C33:H33" si="66">IF(B33="","",IF(MONTH(B33+1)&lt;&gt;MONTH(B33),"",B33+1))</f>
        <v>45376</v>
      </c>
      <c r="D33" s="58">
        <f t="shared" si="66"/>
        <v>45377</v>
      </c>
      <c r="E33" s="58">
        <f t="shared" si="66"/>
        <v>45378</v>
      </c>
      <c r="F33" s="58">
        <f t="shared" si="66"/>
        <v>45379</v>
      </c>
      <c r="G33" s="58">
        <f t="shared" si="66"/>
        <v>45380</v>
      </c>
      <c r="H33" s="55">
        <f t="shared" si="66"/>
        <v>45381</v>
      </c>
      <c r="I33" s="51"/>
      <c r="J33" s="55">
        <f t="shared" si="56"/>
        <v>45410</v>
      </c>
      <c r="K33" s="60">
        <f t="shared" ref="K33:P33" si="67">IF(J33="","",IF(MONTH(J33+1)&lt;&gt;MONTH(J33),"",J33+1))</f>
        <v>45411</v>
      </c>
      <c r="L33" s="60">
        <f t="shared" si="67"/>
        <v>45412</v>
      </c>
      <c r="M33" s="60" t="str">
        <f t="shared" si="67"/>
        <v/>
      </c>
      <c r="N33" s="60" t="str">
        <f t="shared" si="67"/>
        <v/>
      </c>
      <c r="O33" s="60" t="str">
        <f t="shared" si="67"/>
        <v/>
      </c>
      <c r="P33" s="55" t="str">
        <f t="shared" si="67"/>
        <v/>
      </c>
      <c r="Q33" s="51"/>
      <c r="R33" s="55">
        <f t="shared" si="58"/>
        <v>45438</v>
      </c>
      <c r="S33" s="66">
        <f t="shared" ref="S33:X33" si="68">IF(R33="","",IF(MONTH(R33+1)&lt;&gt;MONTH(R33),"",R33+1))</f>
        <v>45439</v>
      </c>
      <c r="T33" s="239">
        <f t="shared" si="68"/>
        <v>45440</v>
      </c>
      <c r="U33" s="239">
        <f t="shared" si="68"/>
        <v>45441</v>
      </c>
      <c r="V33" s="239">
        <f t="shared" si="68"/>
        <v>45442</v>
      </c>
      <c r="W33" s="80">
        <f t="shared" si="68"/>
        <v>45443</v>
      </c>
      <c r="X33" s="140" t="str">
        <f t="shared" si="68"/>
        <v/>
      </c>
      <c r="Y33" s="62"/>
      <c r="Z33" s="55">
        <f t="shared" si="60"/>
        <v>45466</v>
      </c>
      <c r="AA33" s="60">
        <f t="shared" ref="AA33:AF33" si="69">IF(Z33="","",IF(MONTH(Z33+1)&lt;&gt;MONTH(Z33),"",Z33+1))</f>
        <v>45467</v>
      </c>
      <c r="AB33" s="60">
        <f t="shared" si="69"/>
        <v>45468</v>
      </c>
      <c r="AC33" s="60">
        <f t="shared" si="69"/>
        <v>45469</v>
      </c>
      <c r="AD33" s="125">
        <f t="shared" si="69"/>
        <v>45470</v>
      </c>
      <c r="AE33" s="82">
        <f t="shared" si="69"/>
        <v>45471</v>
      </c>
      <c r="AF33" s="126">
        <f t="shared" si="69"/>
        <v>45472</v>
      </c>
      <c r="AG33" s="2"/>
      <c r="AH33" s="2"/>
      <c r="AI33" s="237"/>
      <c r="AJ33" s="142"/>
      <c r="AK33" s="142"/>
      <c r="AL33" s="143">
        <f t="shared" ref="AL33:AM33" si="70">SUM(AL27:AL32)</f>
        <v>153</v>
      </c>
      <c r="AM33" s="238">
        <f t="shared" si="70"/>
        <v>159</v>
      </c>
      <c r="AN33" s="7"/>
      <c r="AO33" s="7"/>
      <c r="AP33" s="2"/>
      <c r="AQ33" s="2"/>
      <c r="AR33" s="2"/>
      <c r="AS33" s="2"/>
      <c r="AT33" s="2"/>
      <c r="AU33" s="2">
        <v>5.0</v>
      </c>
    </row>
    <row r="34" ht="12.75" customHeight="1">
      <c r="A34" s="42"/>
      <c r="B34" s="55">
        <f t="shared" si="54"/>
        <v>45382</v>
      </c>
      <c r="C34" s="60" t="str">
        <f t="shared" ref="C34:H34" si="71">IF(B34="","",IF(MONTH(B34+1)&lt;&gt;MONTH(B34),"",B34+1))</f>
        <v/>
      </c>
      <c r="D34" s="60" t="str">
        <f t="shared" si="71"/>
        <v/>
      </c>
      <c r="E34" s="60" t="str">
        <f t="shared" si="71"/>
        <v/>
      </c>
      <c r="F34" s="60" t="str">
        <f t="shared" si="71"/>
        <v/>
      </c>
      <c r="G34" s="60" t="str">
        <f t="shared" si="71"/>
        <v/>
      </c>
      <c r="H34" s="55" t="str">
        <f t="shared" si="71"/>
        <v/>
      </c>
      <c r="I34" s="51"/>
      <c r="J34" s="55" t="str">
        <f t="shared" si="56"/>
        <v/>
      </c>
      <c r="K34" s="60" t="str">
        <f t="shared" ref="K34:P34" si="72">IF(J34="","",IF(MONTH(J34+1)&lt;&gt;MONTH(J34),"",J34+1))</f>
        <v/>
      </c>
      <c r="L34" s="60" t="str">
        <f t="shared" si="72"/>
        <v/>
      </c>
      <c r="M34" s="60" t="str">
        <f t="shared" si="72"/>
        <v/>
      </c>
      <c r="N34" s="60" t="str">
        <f t="shared" si="72"/>
        <v/>
      </c>
      <c r="O34" s="60" t="str">
        <f t="shared" si="72"/>
        <v/>
      </c>
      <c r="P34" s="55" t="str">
        <f t="shared" si="72"/>
        <v/>
      </c>
      <c r="Q34" s="51"/>
      <c r="R34" s="55" t="str">
        <f t="shared" si="58"/>
        <v/>
      </c>
      <c r="S34" s="60" t="str">
        <f t="shared" ref="S34:X34" si="73">IF(R34="","",IF(MONTH(R34+1)&lt;&gt;MONTH(R34),"",R34+1))</f>
        <v/>
      </c>
      <c r="T34" s="60" t="str">
        <f t="shared" si="73"/>
        <v/>
      </c>
      <c r="U34" s="60" t="str">
        <f t="shared" si="73"/>
        <v/>
      </c>
      <c r="V34" s="60" t="str">
        <f t="shared" si="73"/>
        <v/>
      </c>
      <c r="W34" s="60" t="str">
        <f t="shared" si="73"/>
        <v/>
      </c>
      <c r="X34" s="55" t="str">
        <f t="shared" si="73"/>
        <v/>
      </c>
      <c r="Y34" s="62"/>
      <c r="Z34" s="55">
        <f t="shared" si="60"/>
        <v>45473</v>
      </c>
      <c r="AA34" s="60" t="str">
        <f t="shared" ref="AA34:AF34" si="74">IF(Z34="","",IF(MONTH(Z34+1)&lt;&gt;MONTH(Z34),"",Z34+1))</f>
        <v/>
      </c>
      <c r="AB34" s="60" t="str">
        <f t="shared" si="74"/>
        <v/>
      </c>
      <c r="AC34" s="60" t="str">
        <f t="shared" si="74"/>
        <v/>
      </c>
      <c r="AD34" s="60" t="str">
        <f t="shared" si="74"/>
        <v/>
      </c>
      <c r="AE34" s="80" t="str">
        <f t="shared" si="74"/>
        <v/>
      </c>
      <c r="AF34" s="55" t="str">
        <f t="shared" si="74"/>
        <v/>
      </c>
      <c r="AG34" s="2"/>
      <c r="AH34" s="2"/>
      <c r="AI34" s="241" t="s">
        <v>70</v>
      </c>
      <c r="AJ34" s="242">
        <v>45446.0</v>
      </c>
      <c r="AK34" s="242">
        <v>45471.0</v>
      </c>
      <c r="AL34" s="243">
        <v>18.0</v>
      </c>
      <c r="AM34" s="244">
        <v>19.0</v>
      </c>
      <c r="AN34" s="7"/>
      <c r="AO34" s="7"/>
      <c r="AP34" s="2"/>
      <c r="AQ34" s="2"/>
      <c r="AR34" s="2"/>
      <c r="AS34" s="2"/>
      <c r="AT34" s="2"/>
      <c r="AU34" s="2">
        <v>23.0</v>
      </c>
    </row>
    <row r="35" ht="12.75" customHeight="1">
      <c r="A35" s="42"/>
      <c r="B35" s="51"/>
      <c r="C35" s="51"/>
      <c r="D35" s="51"/>
      <c r="E35" s="51"/>
      <c r="F35" s="51"/>
      <c r="G35" s="51"/>
      <c r="H35" s="51"/>
      <c r="I35" s="51"/>
      <c r="J35" s="51"/>
      <c r="K35" s="51"/>
      <c r="L35" s="51"/>
      <c r="M35" s="51"/>
      <c r="N35" s="51"/>
      <c r="O35" s="51"/>
      <c r="P35" s="51"/>
      <c r="Q35" s="51"/>
      <c r="R35" s="51"/>
      <c r="S35" s="51"/>
      <c r="T35" s="51"/>
      <c r="U35" s="51"/>
      <c r="V35" s="51"/>
      <c r="W35" s="51"/>
      <c r="X35" s="51"/>
      <c r="Y35" s="2"/>
      <c r="Z35" s="2"/>
      <c r="AA35" s="2"/>
      <c r="AB35" s="2"/>
      <c r="AC35" s="2"/>
      <c r="AD35" s="2"/>
      <c r="AE35" s="2"/>
      <c r="AF35" s="2"/>
      <c r="AG35" s="2"/>
      <c r="AH35" s="2"/>
      <c r="AI35" s="2"/>
      <c r="AJ35" s="2"/>
      <c r="AK35" s="245" t="s">
        <v>71</v>
      </c>
      <c r="AL35" s="134">
        <f t="shared" ref="AL35:AM35" si="75">SUM(AL33+AL34)</f>
        <v>171</v>
      </c>
      <c r="AM35" s="134">
        <f t="shared" si="75"/>
        <v>178</v>
      </c>
      <c r="AN35" s="7"/>
      <c r="AO35" s="7"/>
      <c r="AP35" s="2"/>
      <c r="AQ35" s="2"/>
      <c r="AR35" s="2"/>
      <c r="AS35" s="2"/>
      <c r="AT35" s="2"/>
      <c r="AU35" s="2">
        <v>17.0</v>
      </c>
    </row>
    <row r="36" ht="12.75" customHeight="1">
      <c r="A36" s="37"/>
      <c r="B36" s="2"/>
      <c r="C36" s="2"/>
      <c r="D36" s="2"/>
      <c r="E36" s="2"/>
      <c r="F36" s="2"/>
      <c r="G36" s="2"/>
      <c r="H36" s="2"/>
      <c r="I36" s="51"/>
      <c r="J36" s="2"/>
      <c r="K36" s="2"/>
      <c r="L36" s="2"/>
      <c r="M36" s="2"/>
      <c r="N36" s="2"/>
      <c r="O36" s="2"/>
      <c r="P36" s="2"/>
      <c r="Q36" s="51"/>
      <c r="R36" s="2"/>
      <c r="S36" s="2"/>
      <c r="T36" s="2"/>
      <c r="U36" s="2"/>
      <c r="V36" s="2"/>
      <c r="W36" s="2"/>
      <c r="X36" s="2"/>
      <c r="Y36" s="2"/>
      <c r="Z36" s="2"/>
      <c r="AA36" s="2"/>
      <c r="AB36" s="2"/>
      <c r="AC36" s="2"/>
      <c r="AD36" s="2"/>
      <c r="AE36" s="2"/>
      <c r="AF36" s="2"/>
      <c r="AG36" s="2"/>
      <c r="AH36" s="2"/>
      <c r="AI36" s="2"/>
      <c r="AJ36" s="62"/>
      <c r="AK36" s="154" t="s">
        <v>72</v>
      </c>
      <c r="AL36" s="155">
        <f t="shared" ref="AL36:AM36" si="76">AVERAGE(AL27:AL32)</f>
        <v>25.5</v>
      </c>
      <c r="AM36" s="155">
        <f t="shared" si="76"/>
        <v>26.5</v>
      </c>
      <c r="AN36" s="7"/>
      <c r="AO36" s="7"/>
      <c r="AP36" s="2"/>
      <c r="AQ36" s="2"/>
      <c r="AR36" s="2"/>
      <c r="AS36" s="2"/>
      <c r="AT36" s="2"/>
      <c r="AU36" s="2">
        <v>20.0</v>
      </c>
    </row>
    <row r="37" ht="12.75" customHeight="1">
      <c r="A37" s="42"/>
      <c r="B37" s="246" t="s">
        <v>73</v>
      </c>
      <c r="C37" s="247"/>
      <c r="D37" s="247"/>
      <c r="E37" s="247"/>
      <c r="F37" s="247"/>
      <c r="G37" s="247"/>
      <c r="H37" s="247"/>
      <c r="I37" s="247"/>
      <c r="J37" s="247"/>
      <c r="K37" s="247"/>
      <c r="L37" s="247"/>
      <c r="M37" s="247"/>
      <c r="N37" s="247"/>
      <c r="O37" s="247"/>
      <c r="P37" s="248"/>
      <c r="Q37" s="51"/>
      <c r="R37" s="2"/>
      <c r="S37" s="2"/>
      <c r="T37" s="2"/>
      <c r="U37" s="2"/>
      <c r="V37" s="2"/>
      <c r="W37" s="2"/>
      <c r="X37" s="2"/>
      <c r="Y37" s="2"/>
      <c r="Z37" s="2"/>
      <c r="AA37" s="2"/>
      <c r="AB37" s="2"/>
      <c r="AC37" s="2"/>
      <c r="AD37" s="2"/>
      <c r="AE37" s="2"/>
      <c r="AF37" s="2"/>
      <c r="AG37" s="2"/>
      <c r="AH37" s="2"/>
      <c r="AI37" s="2"/>
      <c r="AJ37" s="62"/>
      <c r="AK37" s="154" t="s">
        <v>74</v>
      </c>
      <c r="AL37" s="157">
        <f t="shared" ref="AL37:AM37" si="77">_xlfn.STDEV.S(AL27:AL32)</f>
        <v>6.25299928</v>
      </c>
      <c r="AM37" s="157">
        <f t="shared" si="77"/>
        <v>6.41092817</v>
      </c>
      <c r="AN37" s="7"/>
      <c r="AO37" s="7"/>
      <c r="AP37" s="2"/>
      <c r="AQ37" s="2"/>
      <c r="AR37" s="2"/>
      <c r="AS37" s="2"/>
      <c r="AT37" s="2"/>
      <c r="AU37" s="2">
        <v>15.0</v>
      </c>
    </row>
    <row r="38" ht="12.75" customHeight="1">
      <c r="A38" s="42"/>
      <c r="B38" s="249" t="s">
        <v>106</v>
      </c>
      <c r="C38" s="247"/>
      <c r="D38" s="247"/>
      <c r="E38" s="247"/>
      <c r="F38" s="247"/>
      <c r="G38" s="247"/>
      <c r="H38" s="247"/>
      <c r="I38" s="247"/>
      <c r="J38" s="247"/>
      <c r="K38" s="247"/>
      <c r="L38" s="247"/>
      <c r="M38" s="247"/>
      <c r="N38" s="247"/>
      <c r="O38" s="247"/>
      <c r="P38" s="248"/>
      <c r="Q38" s="51"/>
      <c r="R38" s="2"/>
      <c r="S38" s="2"/>
      <c r="T38" s="2"/>
      <c r="U38" s="2"/>
      <c r="V38" s="2"/>
      <c r="W38" s="2"/>
      <c r="X38" s="2"/>
      <c r="Y38" s="2"/>
      <c r="Z38" s="2"/>
      <c r="AA38" s="2"/>
      <c r="AB38" s="2"/>
      <c r="AC38" s="2"/>
      <c r="AD38" s="2"/>
      <c r="AE38" s="2"/>
      <c r="AF38" s="2"/>
      <c r="AG38" s="2"/>
      <c r="AH38" s="2"/>
      <c r="AI38" s="2"/>
      <c r="AJ38" s="62"/>
      <c r="AK38" s="154" t="s">
        <v>76</v>
      </c>
      <c r="AL38" s="155">
        <f t="shared" ref="AL38:AM38" si="78">MAX(AL27:AL34)</f>
        <v>153</v>
      </c>
      <c r="AM38" s="155">
        <f t="shared" si="78"/>
        <v>159</v>
      </c>
      <c r="AN38" s="7"/>
      <c r="AO38" s="7"/>
      <c r="AP38" s="2"/>
      <c r="AQ38" s="2"/>
      <c r="AR38" s="2"/>
      <c r="AS38" s="2"/>
      <c r="AT38" s="2"/>
      <c r="AU38" s="2">
        <v>12.0</v>
      </c>
    </row>
    <row r="39" ht="12.75" customHeight="1">
      <c r="A39" s="42"/>
      <c r="B39" s="250"/>
      <c r="P39" s="251"/>
      <c r="Q39" s="51"/>
      <c r="R39" s="2"/>
      <c r="S39" s="2"/>
      <c r="T39" s="2"/>
      <c r="U39" s="2"/>
      <c r="V39" s="2"/>
      <c r="W39" s="2"/>
      <c r="X39" s="2"/>
      <c r="Y39" s="2"/>
      <c r="Z39" s="2"/>
      <c r="AA39" s="2"/>
      <c r="AB39" s="2"/>
      <c r="AC39" s="2"/>
      <c r="AD39" s="2"/>
      <c r="AE39" s="2"/>
      <c r="AF39" s="2"/>
      <c r="AG39" s="2"/>
      <c r="AH39" s="2"/>
      <c r="AI39" s="2"/>
      <c r="AJ39" s="62"/>
      <c r="AK39" s="154" t="s">
        <v>0</v>
      </c>
      <c r="AL39" s="155">
        <f>MIN(AL27:AL32)</f>
        <v>21</v>
      </c>
      <c r="AM39" s="155">
        <f>MIN(AM27:AM34)</f>
        <v>18</v>
      </c>
      <c r="AN39" s="7"/>
      <c r="AO39" s="7"/>
      <c r="AP39" s="2"/>
      <c r="AQ39" s="2"/>
      <c r="AR39" s="2"/>
      <c r="AS39" s="2"/>
      <c r="AT39" s="2"/>
      <c r="AU39" s="2">
        <v>21.0</v>
      </c>
    </row>
    <row r="40" ht="12.75" customHeight="1">
      <c r="A40" s="42"/>
      <c r="B40" s="250"/>
      <c r="P40" s="251"/>
      <c r="Q40" s="51"/>
      <c r="R40" s="2"/>
      <c r="S40" s="2"/>
      <c r="T40" s="2"/>
      <c r="U40" s="2"/>
      <c r="V40" s="2"/>
      <c r="W40" s="2"/>
      <c r="X40" s="2"/>
      <c r="Y40" s="2"/>
      <c r="Z40" s="2"/>
      <c r="AA40" s="2"/>
      <c r="AB40" s="2"/>
      <c r="AC40" s="2"/>
      <c r="AD40" s="2"/>
      <c r="AE40" s="2"/>
      <c r="AF40" s="2"/>
      <c r="AG40" s="2"/>
      <c r="AH40" s="2"/>
      <c r="AI40" s="127" t="s">
        <v>65</v>
      </c>
      <c r="AJ40" s="25"/>
      <c r="AK40" s="25"/>
      <c r="AL40" s="25"/>
      <c r="AM40" s="25"/>
      <c r="AN40" s="26"/>
      <c r="AO40" s="7"/>
      <c r="AP40" s="2"/>
      <c r="AQ40" s="2"/>
      <c r="AR40" s="2"/>
      <c r="AS40" s="2"/>
      <c r="AT40" s="2"/>
      <c r="AU40" s="2">
        <v>19.0</v>
      </c>
    </row>
    <row r="41" ht="12.75" customHeight="1">
      <c r="A41" s="42"/>
      <c r="B41" s="250"/>
      <c r="P41" s="251"/>
      <c r="Q41" s="51"/>
      <c r="R41" s="2"/>
      <c r="S41" s="2"/>
      <c r="T41" s="2"/>
      <c r="U41" s="2"/>
      <c r="V41" s="2"/>
      <c r="W41" s="2"/>
      <c r="X41" s="2"/>
      <c r="Y41" s="2"/>
      <c r="Z41" s="2"/>
      <c r="AA41" s="2"/>
      <c r="AB41" s="2"/>
      <c r="AC41" s="2"/>
      <c r="AD41" s="2"/>
      <c r="AE41" s="2"/>
      <c r="AF41" s="2"/>
      <c r="AG41" s="2"/>
      <c r="AH41" s="2"/>
      <c r="AI41" s="133"/>
      <c r="AJ41" s="134" t="s">
        <v>66</v>
      </c>
      <c r="AK41" s="135" t="s">
        <v>67</v>
      </c>
      <c r="AL41" s="135" t="s">
        <v>68</v>
      </c>
      <c r="AM41" s="336" t="s">
        <v>69</v>
      </c>
      <c r="AN41" s="138" t="s">
        <v>2</v>
      </c>
      <c r="AO41" s="7"/>
      <c r="AP41" s="2"/>
      <c r="AQ41" s="2"/>
      <c r="AR41" s="2"/>
      <c r="AS41" s="2"/>
      <c r="AT41" s="2"/>
      <c r="AU41" s="2">
        <v>18.0</v>
      </c>
    </row>
    <row r="42" ht="12.75" customHeight="1">
      <c r="A42" s="42"/>
      <c r="B42" s="250"/>
      <c r="P42" s="251"/>
      <c r="Q42" s="51"/>
      <c r="R42" s="2"/>
      <c r="S42" s="2"/>
      <c r="T42" s="2"/>
      <c r="U42" s="2"/>
      <c r="V42" s="2"/>
      <c r="W42" s="2"/>
      <c r="X42" s="2"/>
      <c r="Y42" s="2"/>
      <c r="Z42" s="2"/>
      <c r="AA42" s="2"/>
      <c r="AB42" s="2"/>
      <c r="AC42" s="2"/>
      <c r="AD42" s="2"/>
      <c r="AE42" s="2"/>
      <c r="AF42" s="2"/>
      <c r="AG42" s="2"/>
      <c r="AH42" s="2"/>
      <c r="AI42" s="145">
        <v>45108.0</v>
      </c>
      <c r="AJ42" s="146">
        <v>0.0</v>
      </c>
      <c r="AK42" s="146">
        <v>15.0</v>
      </c>
      <c r="AL42" s="146">
        <v>1.0</v>
      </c>
      <c r="AM42" s="147">
        <f t="shared" ref="AM42:AM52" si="79">AL42-AJ42</f>
        <v>1</v>
      </c>
      <c r="AN42" s="148">
        <f t="shared" ref="AN42:AN52" si="80">AL42-AK42</f>
        <v>-14</v>
      </c>
      <c r="AO42" s="7"/>
      <c r="AP42" s="2"/>
      <c r="AQ42" s="2"/>
      <c r="AR42" s="2"/>
      <c r="AS42" s="2"/>
      <c r="AT42" s="2"/>
      <c r="AU42" s="2">
        <v>20.0</v>
      </c>
    </row>
    <row r="43" ht="12.75" customHeight="1">
      <c r="A43" s="42"/>
      <c r="B43" s="252"/>
      <c r="C43" s="253"/>
      <c r="D43" s="253"/>
      <c r="E43" s="253"/>
      <c r="F43" s="253"/>
      <c r="G43" s="253"/>
      <c r="H43" s="253"/>
      <c r="I43" s="253"/>
      <c r="J43" s="253"/>
      <c r="K43" s="253"/>
      <c r="L43" s="253"/>
      <c r="M43" s="253"/>
      <c r="N43" s="253"/>
      <c r="O43" s="253"/>
      <c r="P43" s="254"/>
      <c r="Q43" s="51"/>
      <c r="R43" s="2"/>
      <c r="S43" s="2"/>
      <c r="T43" s="2"/>
      <c r="U43" s="2"/>
      <c r="V43" s="2"/>
      <c r="W43" s="2"/>
      <c r="X43" s="2"/>
      <c r="Y43" s="2"/>
      <c r="Z43" s="2"/>
      <c r="AA43" s="2"/>
      <c r="AB43" s="2"/>
      <c r="AC43" s="2"/>
      <c r="AD43" s="2"/>
      <c r="AE43" s="2"/>
      <c r="AF43" s="2"/>
      <c r="AG43" s="2"/>
      <c r="AH43" s="2"/>
      <c r="AI43" s="145">
        <v>45139.0</v>
      </c>
      <c r="AJ43" s="146">
        <v>11.0</v>
      </c>
      <c r="AK43" s="146">
        <v>23.0</v>
      </c>
      <c r="AL43" s="146">
        <v>12.0</v>
      </c>
      <c r="AM43" s="147">
        <f t="shared" si="79"/>
        <v>1</v>
      </c>
      <c r="AN43" s="148">
        <f t="shared" si="80"/>
        <v>-11</v>
      </c>
      <c r="AO43" s="7"/>
      <c r="AP43" s="2"/>
      <c r="AQ43" s="2"/>
      <c r="AR43" s="2"/>
      <c r="AS43" s="2"/>
      <c r="AT43" s="2"/>
      <c r="AU43" s="2">
        <v>17.0</v>
      </c>
    </row>
    <row r="44" ht="12.75" customHeight="1">
      <c r="A44" s="2"/>
      <c r="B44" s="255"/>
      <c r="C44" s="255"/>
      <c r="D44" s="255"/>
      <c r="E44" s="255"/>
      <c r="F44" s="255"/>
      <c r="G44" s="255"/>
      <c r="H44" s="255"/>
      <c r="I44" s="255"/>
      <c r="J44" s="255"/>
      <c r="K44" s="255"/>
      <c r="L44" s="255"/>
      <c r="M44" s="255"/>
      <c r="N44" s="255"/>
      <c r="O44" s="255"/>
      <c r="P44" s="255"/>
      <c r="Q44" s="2"/>
      <c r="R44" s="2"/>
      <c r="S44" s="2"/>
      <c r="T44" s="2"/>
      <c r="U44" s="2"/>
      <c r="V44" s="2"/>
      <c r="W44" s="2"/>
      <c r="X44" s="2"/>
      <c r="Y44" s="2"/>
      <c r="Z44" s="2"/>
      <c r="AA44" s="2"/>
      <c r="AB44" s="2"/>
      <c r="AC44" s="2"/>
      <c r="AD44" s="2"/>
      <c r="AE44" s="2"/>
      <c r="AF44" s="2"/>
      <c r="AG44" s="2"/>
      <c r="AH44" s="2"/>
      <c r="AI44" s="145">
        <v>45170.0</v>
      </c>
      <c r="AJ44" s="146">
        <v>15.0</v>
      </c>
      <c r="AK44" s="146">
        <v>15.0</v>
      </c>
      <c r="AL44" s="146">
        <v>20.0</v>
      </c>
      <c r="AM44" s="147">
        <f t="shared" si="79"/>
        <v>5</v>
      </c>
      <c r="AN44" s="148">
        <f t="shared" si="80"/>
        <v>5</v>
      </c>
      <c r="AO44" s="7"/>
      <c r="AP44" s="2"/>
      <c r="AQ44" s="2"/>
      <c r="AR44" s="2"/>
      <c r="AS44" s="2"/>
      <c r="AT44" s="2"/>
      <c r="AU44" s="2">
        <v>21.0</v>
      </c>
    </row>
    <row r="45" ht="12.75" customHeight="1">
      <c r="A45" s="2"/>
      <c r="B45" s="2"/>
      <c r="C45" s="2"/>
      <c r="D45" s="255"/>
      <c r="E45" s="255"/>
      <c r="F45" s="255"/>
      <c r="G45" s="255"/>
      <c r="H45" s="255"/>
      <c r="I45" s="255"/>
      <c r="J45" s="255"/>
      <c r="K45" s="255"/>
      <c r="L45" s="255"/>
      <c r="M45" s="255"/>
      <c r="N45" s="255"/>
      <c r="O45" s="255"/>
      <c r="P45" s="255"/>
      <c r="Q45" s="2"/>
      <c r="R45" s="2"/>
      <c r="S45" s="2"/>
      <c r="T45" s="2"/>
      <c r="U45" s="2"/>
      <c r="V45" s="2"/>
      <c r="W45" s="2"/>
      <c r="X45" s="2"/>
      <c r="Y45" s="2"/>
      <c r="Z45" s="2"/>
      <c r="AA45" s="2"/>
      <c r="AB45" s="2"/>
      <c r="AC45" s="2"/>
      <c r="AD45" s="2"/>
      <c r="AE45" s="2"/>
      <c r="AF45" s="2"/>
      <c r="AG45" s="2"/>
      <c r="AH45" s="2"/>
      <c r="AI45" s="145">
        <v>45200.0</v>
      </c>
      <c r="AJ45" s="146">
        <v>19.0</v>
      </c>
      <c r="AK45" s="146">
        <v>21.0</v>
      </c>
      <c r="AL45" s="146">
        <v>21.0</v>
      </c>
      <c r="AM45" s="147">
        <f t="shared" si="79"/>
        <v>2</v>
      </c>
      <c r="AN45" s="148">
        <f t="shared" si="80"/>
        <v>0</v>
      </c>
      <c r="AO45" s="7"/>
      <c r="AP45" s="2"/>
      <c r="AQ45" s="2"/>
      <c r="AR45" s="2"/>
      <c r="AS45" s="2"/>
      <c r="AT45" s="2"/>
      <c r="AU45" s="2">
        <f>SUM(AU33:AU44)</f>
        <v>208</v>
      </c>
    </row>
    <row r="46" ht="12.75" customHeight="1">
      <c r="A46" s="2"/>
      <c r="B46" s="255"/>
      <c r="C46" s="255"/>
      <c r="D46" s="255"/>
      <c r="E46" s="255"/>
      <c r="F46" s="255"/>
      <c r="G46" s="255"/>
      <c r="H46" s="255"/>
      <c r="I46" s="255"/>
      <c r="J46" s="255"/>
      <c r="K46" s="255"/>
      <c r="L46" s="255"/>
      <c r="M46" s="255"/>
      <c r="N46" s="255"/>
      <c r="O46" s="255"/>
      <c r="P46" s="255"/>
      <c r="Q46" s="2"/>
      <c r="R46" s="2"/>
      <c r="S46" s="2"/>
      <c r="T46" s="2"/>
      <c r="U46" s="2"/>
      <c r="V46" s="2"/>
      <c r="W46" s="2"/>
      <c r="X46" s="2"/>
      <c r="Y46" s="2"/>
      <c r="Z46" s="2"/>
      <c r="AA46" s="2"/>
      <c r="AB46" s="2"/>
      <c r="AC46" s="2"/>
      <c r="AD46" s="2"/>
      <c r="AE46" s="2"/>
      <c r="AF46" s="2"/>
      <c r="AG46" s="2"/>
      <c r="AH46" s="2"/>
      <c r="AI46" s="145">
        <v>45231.0</v>
      </c>
      <c r="AJ46" s="146">
        <v>13.0</v>
      </c>
      <c r="AK46" s="146">
        <v>16.0</v>
      </c>
      <c r="AL46" s="146">
        <v>16.0</v>
      </c>
      <c r="AM46" s="147">
        <f t="shared" si="79"/>
        <v>3</v>
      </c>
      <c r="AN46" s="148">
        <f t="shared" si="80"/>
        <v>0</v>
      </c>
      <c r="AO46" s="7"/>
      <c r="AP46" s="2"/>
      <c r="AQ46" s="2"/>
      <c r="AR46" s="2"/>
      <c r="AS46" s="2"/>
      <c r="AT46" s="2"/>
      <c r="AU46" s="2"/>
    </row>
    <row r="47" ht="12.75" customHeight="1">
      <c r="A47" s="2"/>
      <c r="B47" s="255"/>
      <c r="C47" s="255"/>
      <c r="D47" s="255"/>
      <c r="E47" s="255"/>
      <c r="F47" s="255"/>
      <c r="G47" s="255"/>
      <c r="H47" s="255"/>
      <c r="I47" s="255"/>
      <c r="J47" s="255"/>
      <c r="K47" s="255"/>
      <c r="L47" s="255"/>
      <c r="M47" s="255"/>
      <c r="N47" s="255"/>
      <c r="O47" s="255"/>
      <c r="P47" s="255"/>
      <c r="Q47" s="2"/>
      <c r="R47" s="2"/>
      <c r="S47" s="2"/>
      <c r="T47" s="2"/>
      <c r="U47" s="2"/>
      <c r="V47" s="2"/>
      <c r="W47" s="2"/>
      <c r="X47" s="2"/>
      <c r="Y47" s="2"/>
      <c r="Z47" s="2"/>
      <c r="AA47" s="2"/>
      <c r="AB47" s="2"/>
      <c r="AC47" s="2"/>
      <c r="AD47" s="2"/>
      <c r="AE47" s="2"/>
      <c r="AF47" s="2"/>
      <c r="AG47" s="2"/>
      <c r="AH47" s="2"/>
      <c r="AI47" s="145">
        <v>45261.0</v>
      </c>
      <c r="AJ47" s="146">
        <v>11.0</v>
      </c>
      <c r="AK47" s="146">
        <v>11.0</v>
      </c>
      <c r="AL47" s="146">
        <v>11.0</v>
      </c>
      <c r="AM47" s="147">
        <f t="shared" si="79"/>
        <v>0</v>
      </c>
      <c r="AN47" s="148">
        <f t="shared" si="80"/>
        <v>0</v>
      </c>
      <c r="AO47" s="7"/>
      <c r="AP47" s="2"/>
      <c r="AQ47" s="2"/>
      <c r="AR47" s="2"/>
      <c r="AS47" s="2"/>
      <c r="AT47" s="2"/>
      <c r="AU47" s="2"/>
    </row>
    <row r="48" ht="12.75" customHeight="1">
      <c r="A48" s="2"/>
      <c r="B48" s="255"/>
      <c r="C48" s="255"/>
      <c r="D48" s="255"/>
      <c r="E48" s="255"/>
      <c r="F48" s="255"/>
      <c r="G48" s="255"/>
      <c r="H48" s="255"/>
      <c r="I48" s="255"/>
      <c r="J48" s="255"/>
      <c r="K48" s="255"/>
      <c r="L48" s="255"/>
      <c r="M48" s="255"/>
      <c r="N48" s="255"/>
      <c r="O48" s="255"/>
      <c r="P48" s="255"/>
      <c r="Q48" s="2"/>
      <c r="R48" s="2"/>
      <c r="S48" s="2"/>
      <c r="T48" s="2"/>
      <c r="U48" s="2"/>
      <c r="V48" s="2"/>
      <c r="W48" s="2"/>
      <c r="X48" s="2"/>
      <c r="Y48" s="2"/>
      <c r="Z48" s="2"/>
      <c r="AA48" s="2"/>
      <c r="AB48" s="2"/>
      <c r="AC48" s="2"/>
      <c r="AD48" s="2"/>
      <c r="AE48" s="2"/>
      <c r="AF48" s="2"/>
      <c r="AG48" s="2"/>
      <c r="AH48" s="2"/>
      <c r="AI48" s="145">
        <v>45292.0</v>
      </c>
      <c r="AJ48" s="146">
        <v>20.0</v>
      </c>
      <c r="AK48" s="146">
        <v>21.0</v>
      </c>
      <c r="AL48" s="146">
        <v>21.0</v>
      </c>
      <c r="AM48" s="147">
        <f t="shared" si="79"/>
        <v>1</v>
      </c>
      <c r="AN48" s="148">
        <f t="shared" si="80"/>
        <v>0</v>
      </c>
      <c r="AO48" s="7"/>
      <c r="AP48" s="2"/>
      <c r="AQ48" s="2"/>
      <c r="AR48" s="2"/>
      <c r="AS48" s="2"/>
      <c r="AT48" s="2"/>
      <c r="AU48" s="2"/>
    </row>
    <row r="49" ht="12.75" customHeight="1">
      <c r="A49" s="2"/>
      <c r="B49" s="255"/>
      <c r="C49" s="255"/>
      <c r="D49" s="255"/>
      <c r="E49" s="255"/>
      <c r="F49" s="255"/>
      <c r="G49" s="255"/>
      <c r="H49" s="255"/>
      <c r="I49" s="255"/>
      <c r="J49" s="255"/>
      <c r="K49" s="255"/>
      <c r="L49" s="255"/>
      <c r="M49" s="255"/>
      <c r="N49" s="255"/>
      <c r="O49" s="255"/>
      <c r="P49" s="255"/>
      <c r="Q49" s="2"/>
      <c r="R49" s="2"/>
      <c r="S49" s="2"/>
      <c r="T49" s="2"/>
      <c r="U49" s="2"/>
      <c r="V49" s="2"/>
      <c r="W49" s="2"/>
      <c r="X49" s="2"/>
      <c r="Y49" s="2"/>
      <c r="Z49" s="2"/>
      <c r="AA49" s="2"/>
      <c r="AB49" s="2"/>
      <c r="AC49" s="2"/>
      <c r="AD49" s="2"/>
      <c r="AE49" s="2"/>
      <c r="AF49" s="2"/>
      <c r="AG49" s="2"/>
      <c r="AH49" s="2"/>
      <c r="AI49" s="145">
        <v>45323.0</v>
      </c>
      <c r="AJ49" s="146">
        <v>15.0</v>
      </c>
      <c r="AK49" s="146">
        <v>15.0</v>
      </c>
      <c r="AL49" s="146">
        <v>20.0</v>
      </c>
      <c r="AM49" s="147">
        <f t="shared" si="79"/>
        <v>5</v>
      </c>
      <c r="AN49" s="148">
        <f t="shared" si="80"/>
        <v>5</v>
      </c>
      <c r="AO49" s="7"/>
      <c r="AP49" s="2"/>
      <c r="AQ49" s="2"/>
      <c r="AR49" s="2"/>
      <c r="AS49" s="2"/>
      <c r="AT49" s="2"/>
      <c r="AU49" s="2"/>
    </row>
    <row r="50" ht="12.75" customHeight="1">
      <c r="A50" s="2"/>
      <c r="B50" s="255"/>
      <c r="C50" s="255"/>
      <c r="D50" s="255"/>
      <c r="E50" s="255"/>
      <c r="F50" s="255"/>
      <c r="G50" s="255"/>
      <c r="H50" s="255"/>
      <c r="I50" s="255"/>
      <c r="J50" s="255"/>
      <c r="K50" s="255"/>
      <c r="L50" s="255"/>
      <c r="M50" s="255"/>
      <c r="N50" s="255"/>
      <c r="O50" s="255"/>
      <c r="P50" s="255"/>
      <c r="Q50" s="2"/>
      <c r="R50" s="2"/>
      <c r="S50" s="2"/>
      <c r="T50" s="2"/>
      <c r="U50" s="2"/>
      <c r="V50" s="2"/>
      <c r="W50" s="2"/>
      <c r="X50" s="2"/>
      <c r="Y50" s="2"/>
      <c r="Z50" s="2"/>
      <c r="AA50" s="2"/>
      <c r="AB50" s="2"/>
      <c r="AC50" s="2"/>
      <c r="AD50" s="2"/>
      <c r="AE50" s="2"/>
      <c r="AF50" s="2"/>
      <c r="AG50" s="2"/>
      <c r="AH50" s="2"/>
      <c r="AI50" s="145">
        <v>45352.0</v>
      </c>
      <c r="AJ50" s="146">
        <v>11.0</v>
      </c>
      <c r="AK50" s="146">
        <v>16.0</v>
      </c>
      <c r="AL50" s="146">
        <v>16.0</v>
      </c>
      <c r="AM50" s="147">
        <f t="shared" si="79"/>
        <v>5</v>
      </c>
      <c r="AN50" s="148">
        <f t="shared" si="80"/>
        <v>0</v>
      </c>
      <c r="AO50" s="7"/>
      <c r="AP50" s="2"/>
      <c r="AQ50" s="2"/>
      <c r="AR50" s="2"/>
      <c r="AS50" s="2"/>
      <c r="AT50" s="2"/>
      <c r="AU50" s="2"/>
    </row>
    <row r="51"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145">
        <v>45383.0</v>
      </c>
      <c r="AJ51" s="146">
        <v>21.0</v>
      </c>
      <c r="AK51" s="146">
        <v>21.0</v>
      </c>
      <c r="AL51" s="146">
        <v>21.0</v>
      </c>
      <c r="AM51" s="147">
        <f t="shared" si="79"/>
        <v>0</v>
      </c>
      <c r="AN51" s="148">
        <f t="shared" si="80"/>
        <v>0</v>
      </c>
      <c r="AO51" s="7"/>
      <c r="AP51" s="2"/>
      <c r="AQ51" s="2"/>
      <c r="AR51" s="2"/>
      <c r="AS51" s="2"/>
      <c r="AT51" s="2"/>
      <c r="AU51" s="2"/>
    </row>
    <row r="52"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170">
        <v>45413.0</v>
      </c>
      <c r="AJ52" s="171">
        <v>17.0</v>
      </c>
      <c r="AK52" s="171">
        <v>14.0</v>
      </c>
      <c r="AL52" s="171">
        <v>18.0</v>
      </c>
      <c r="AM52" s="172">
        <f t="shared" si="79"/>
        <v>1</v>
      </c>
      <c r="AN52" s="173">
        <f t="shared" si="80"/>
        <v>4</v>
      </c>
      <c r="AO52" s="7"/>
      <c r="AP52" s="2"/>
      <c r="AQ52" s="2"/>
      <c r="AR52" s="2"/>
      <c r="AS52" s="2"/>
      <c r="AT52" s="2"/>
      <c r="AU52" s="2"/>
    </row>
    <row r="53"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127" t="s">
        <v>86</v>
      </c>
      <c r="AJ53" s="25"/>
      <c r="AK53" s="25"/>
      <c r="AL53" s="25"/>
      <c r="AM53" s="25"/>
      <c r="AN53" s="26"/>
      <c r="AO53" s="7"/>
      <c r="AP53" s="2"/>
      <c r="AQ53" s="2"/>
      <c r="AR53" s="2"/>
      <c r="AS53" s="2"/>
      <c r="AT53" s="2"/>
      <c r="AU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176">
        <v>45444.0</v>
      </c>
      <c r="AJ54" s="150">
        <v>18.0</v>
      </c>
      <c r="AK54" s="150">
        <v>19.0</v>
      </c>
      <c r="AL54" s="150">
        <v>19.0</v>
      </c>
      <c r="AM54" s="177">
        <f t="shared" ref="AM54:AM55" si="82">AL54-AJ54</f>
        <v>1</v>
      </c>
      <c r="AN54" s="178">
        <f t="shared" ref="AN54:AN55" si="83">AL54-AK54</f>
        <v>0</v>
      </c>
      <c r="AO54" s="7"/>
      <c r="AP54" s="2"/>
      <c r="AQ54" s="2"/>
      <c r="AR54" s="2"/>
      <c r="AS54" s="2"/>
      <c r="AT54" s="2"/>
      <c r="AU54" s="2"/>
    </row>
    <row r="55"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179"/>
      <c r="AJ55" s="180">
        <f t="shared" ref="AJ55:AL55" si="81">SUM(AJ42:AJ54)</f>
        <v>171</v>
      </c>
      <c r="AK55" s="180">
        <f t="shared" si="81"/>
        <v>207</v>
      </c>
      <c r="AL55" s="180">
        <f t="shared" si="81"/>
        <v>196</v>
      </c>
      <c r="AM55" s="181">
        <f t="shared" si="82"/>
        <v>25</v>
      </c>
      <c r="AN55" s="182">
        <f t="shared" si="83"/>
        <v>-11</v>
      </c>
      <c r="AO55" s="7"/>
      <c r="AP55" s="2"/>
      <c r="AQ55" s="2"/>
      <c r="AR55" s="2"/>
      <c r="AS55" s="2"/>
      <c r="AT55" s="2"/>
      <c r="AU55" s="2"/>
    </row>
    <row r="5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7"/>
      <c r="AO56" s="7"/>
      <c r="AP56" s="2"/>
      <c r="AQ56" s="2"/>
      <c r="AR56" s="2"/>
      <c r="AS56" s="2"/>
      <c r="AT56" s="2"/>
      <c r="AU56" s="2"/>
    </row>
    <row r="57"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7"/>
      <c r="AO57" s="7"/>
      <c r="AP57" s="2"/>
      <c r="AQ57" s="2"/>
      <c r="AR57" s="2"/>
      <c r="AS57" s="2"/>
      <c r="AT57" s="2"/>
      <c r="AU57" s="2"/>
    </row>
    <row r="58"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7"/>
      <c r="AO58" s="7"/>
      <c r="AP58" s="2"/>
      <c r="AQ58" s="2"/>
      <c r="AR58" s="2"/>
      <c r="AS58" s="2"/>
      <c r="AT58" s="2"/>
      <c r="AU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7"/>
      <c r="AO59" s="7"/>
      <c r="AP59" s="2"/>
      <c r="AQ59" s="2"/>
      <c r="AR59" s="2"/>
      <c r="AS59" s="2"/>
      <c r="AT59" s="2"/>
      <c r="AU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7"/>
      <c r="AO60" s="7"/>
      <c r="AP60" s="2"/>
      <c r="AQ60" s="2"/>
      <c r="AR60" s="2"/>
      <c r="AS60" s="2"/>
      <c r="AT60" s="2"/>
      <c r="AU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7"/>
      <c r="AO61" s="7"/>
      <c r="AP61" s="2"/>
      <c r="AQ61" s="2"/>
      <c r="AR61" s="2"/>
      <c r="AS61" s="2"/>
      <c r="AT61" s="2"/>
      <c r="AU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7"/>
      <c r="AO62" s="7"/>
      <c r="AP62" s="2"/>
      <c r="AQ62" s="2"/>
      <c r="AR62" s="2"/>
      <c r="AS62" s="2"/>
      <c r="AT62" s="2"/>
      <c r="AU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7"/>
      <c r="AO63" s="7"/>
      <c r="AP63" s="2"/>
      <c r="AQ63" s="2"/>
      <c r="AR63" s="2"/>
      <c r="AS63" s="2"/>
      <c r="AT63" s="2"/>
      <c r="AU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7"/>
      <c r="AO64" s="7"/>
      <c r="AP64" s="2"/>
      <c r="AQ64" s="2"/>
      <c r="AR64" s="2"/>
      <c r="AS64" s="2"/>
      <c r="AT64" s="2"/>
      <c r="AU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7"/>
      <c r="AO65" s="7"/>
      <c r="AP65" s="2"/>
      <c r="AQ65" s="2"/>
      <c r="AR65" s="2"/>
      <c r="AS65" s="2"/>
      <c r="AT65" s="2"/>
      <c r="AU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7"/>
      <c r="AO66" s="7"/>
      <c r="AP66" s="2"/>
      <c r="AQ66" s="2"/>
      <c r="AR66" s="2"/>
      <c r="AS66" s="2"/>
      <c r="AT66" s="2"/>
      <c r="AU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7"/>
      <c r="AO67" s="7"/>
      <c r="AP67" s="2"/>
      <c r="AQ67" s="2"/>
      <c r="AR67" s="2"/>
      <c r="AS67" s="2"/>
      <c r="AT67" s="2"/>
      <c r="AU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7"/>
      <c r="AO68" s="7"/>
      <c r="AP68" s="2"/>
      <c r="AQ68" s="2"/>
      <c r="AR68" s="2"/>
      <c r="AS68" s="2"/>
      <c r="AT68" s="2"/>
      <c r="AU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7"/>
      <c r="AO69" s="7"/>
      <c r="AP69" s="2"/>
      <c r="AQ69" s="2"/>
      <c r="AR69" s="2"/>
      <c r="AS69" s="2"/>
      <c r="AT69" s="2"/>
      <c r="AU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7"/>
      <c r="AO70" s="7"/>
      <c r="AP70" s="2"/>
      <c r="AQ70" s="2"/>
      <c r="AR70" s="2"/>
      <c r="AS70" s="2"/>
      <c r="AT70" s="2"/>
      <c r="AU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7"/>
      <c r="AO71" s="7"/>
      <c r="AP71" s="2"/>
      <c r="AQ71" s="2"/>
      <c r="AR71" s="2"/>
      <c r="AS71" s="2"/>
      <c r="AT71" s="2"/>
      <c r="AU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7"/>
      <c r="AO72" s="7"/>
      <c r="AP72" s="2"/>
      <c r="AQ72" s="2"/>
      <c r="AR72" s="2"/>
      <c r="AS72" s="2"/>
      <c r="AT72" s="2"/>
      <c r="AU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7"/>
      <c r="AO73" s="7"/>
      <c r="AP73" s="2"/>
      <c r="AQ73" s="2"/>
      <c r="AR73" s="2"/>
      <c r="AS73" s="2"/>
      <c r="AT73" s="2"/>
      <c r="AU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7"/>
      <c r="AO74" s="7"/>
      <c r="AP74" s="2"/>
      <c r="AQ74" s="2"/>
      <c r="AR74" s="2"/>
      <c r="AS74" s="2"/>
      <c r="AT74" s="2"/>
      <c r="AU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7"/>
      <c r="AO75" s="7"/>
      <c r="AP75" s="2"/>
      <c r="AQ75" s="2"/>
      <c r="AR75" s="2"/>
      <c r="AS75" s="2"/>
      <c r="AT75" s="2"/>
      <c r="AU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7"/>
      <c r="AO76" s="7"/>
      <c r="AP76" s="2"/>
      <c r="AQ76" s="2"/>
      <c r="AR76" s="2"/>
      <c r="AS76" s="2"/>
      <c r="AT76" s="2"/>
      <c r="AU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7"/>
      <c r="AO77" s="7"/>
      <c r="AP77" s="2"/>
      <c r="AQ77" s="2"/>
      <c r="AR77" s="2"/>
      <c r="AS77" s="2"/>
      <c r="AT77" s="2"/>
      <c r="AU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7"/>
      <c r="AO78" s="7"/>
      <c r="AP78" s="2"/>
      <c r="AQ78" s="2"/>
      <c r="AR78" s="2"/>
      <c r="AS78" s="2"/>
      <c r="AT78" s="2"/>
      <c r="AU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7"/>
      <c r="AO79" s="7"/>
      <c r="AP79" s="2"/>
      <c r="AQ79" s="2"/>
      <c r="AR79" s="2"/>
      <c r="AS79" s="2"/>
      <c r="AT79" s="2"/>
      <c r="AU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7"/>
      <c r="AO80" s="7"/>
      <c r="AP80" s="2"/>
      <c r="AQ80" s="2"/>
      <c r="AR80" s="2"/>
      <c r="AS80" s="2"/>
      <c r="AT80" s="2"/>
      <c r="AU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7"/>
      <c r="AO81" s="7"/>
      <c r="AP81" s="2"/>
      <c r="AQ81" s="2"/>
      <c r="AR81" s="2"/>
      <c r="AS81" s="2"/>
      <c r="AT81" s="2"/>
      <c r="AU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7"/>
      <c r="AO82" s="7"/>
      <c r="AP82" s="2"/>
      <c r="AQ82" s="2"/>
      <c r="AR82" s="2"/>
      <c r="AS82" s="2"/>
      <c r="AT82" s="2"/>
      <c r="AU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7"/>
      <c r="AO83" s="7"/>
      <c r="AP83" s="2"/>
      <c r="AQ83" s="2"/>
      <c r="AR83" s="2"/>
      <c r="AS83" s="2"/>
      <c r="AT83" s="2"/>
      <c r="AU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7"/>
      <c r="AO84" s="7"/>
      <c r="AP84" s="2"/>
      <c r="AQ84" s="2"/>
      <c r="AR84" s="2"/>
      <c r="AS84" s="2"/>
      <c r="AT84" s="2"/>
      <c r="AU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7"/>
      <c r="AO85" s="7"/>
      <c r="AP85" s="2"/>
      <c r="AQ85" s="2"/>
      <c r="AR85" s="2"/>
      <c r="AS85" s="2"/>
      <c r="AT85" s="2"/>
      <c r="AU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7"/>
      <c r="AO86" s="7"/>
      <c r="AP86" s="2"/>
      <c r="AQ86" s="2"/>
      <c r="AR86" s="2"/>
      <c r="AS86" s="2"/>
      <c r="AT86" s="2"/>
      <c r="AU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7"/>
      <c r="AO87" s="7"/>
      <c r="AP87" s="2"/>
      <c r="AQ87" s="2"/>
      <c r="AR87" s="2"/>
      <c r="AS87" s="2"/>
      <c r="AT87" s="2"/>
      <c r="AU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7"/>
      <c r="AO88" s="7"/>
      <c r="AP88" s="2"/>
      <c r="AQ88" s="2"/>
      <c r="AR88" s="2"/>
      <c r="AS88" s="2"/>
      <c r="AT88" s="2"/>
      <c r="AU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7"/>
      <c r="AO89" s="7"/>
      <c r="AP89" s="2"/>
      <c r="AQ89" s="2"/>
      <c r="AR89" s="2"/>
      <c r="AS89" s="2"/>
      <c r="AT89" s="2"/>
      <c r="AU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7"/>
      <c r="AO90" s="7"/>
      <c r="AP90" s="2"/>
      <c r="AQ90" s="2"/>
      <c r="AR90" s="2"/>
      <c r="AS90" s="2"/>
      <c r="AT90" s="2"/>
      <c r="AU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7"/>
      <c r="AO91" s="7"/>
      <c r="AP91" s="2"/>
      <c r="AQ91" s="2"/>
      <c r="AR91" s="2"/>
      <c r="AS91" s="2"/>
      <c r="AT91" s="2"/>
      <c r="AU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7"/>
      <c r="AO92" s="7"/>
      <c r="AP92" s="2"/>
      <c r="AQ92" s="2"/>
      <c r="AR92" s="2"/>
      <c r="AS92" s="2"/>
      <c r="AT92" s="2"/>
      <c r="AU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7"/>
      <c r="AO93" s="7"/>
      <c r="AP93" s="2"/>
      <c r="AQ93" s="2"/>
      <c r="AR93" s="2"/>
      <c r="AS93" s="2"/>
      <c r="AT93" s="2"/>
      <c r="AU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7"/>
      <c r="AO94" s="7"/>
      <c r="AP94" s="2"/>
      <c r="AQ94" s="2"/>
      <c r="AR94" s="2"/>
      <c r="AS94" s="2"/>
      <c r="AT94" s="2"/>
      <c r="AU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7"/>
      <c r="AO95" s="7"/>
      <c r="AP95" s="2"/>
      <c r="AQ95" s="2"/>
      <c r="AR95" s="2"/>
      <c r="AS95" s="2"/>
      <c r="AT95" s="2"/>
      <c r="AU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7"/>
      <c r="AO96" s="7"/>
      <c r="AP96" s="2"/>
      <c r="AQ96" s="2"/>
      <c r="AR96" s="2"/>
      <c r="AS96" s="2"/>
      <c r="AT96" s="2"/>
      <c r="AU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7"/>
      <c r="AO97" s="7"/>
      <c r="AP97" s="2"/>
      <c r="AQ97" s="2"/>
      <c r="AR97" s="2"/>
      <c r="AS97" s="2"/>
      <c r="AT97" s="2"/>
      <c r="AU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7"/>
      <c r="AO98" s="7"/>
      <c r="AP98" s="2"/>
      <c r="AQ98" s="2"/>
      <c r="AR98" s="2"/>
      <c r="AS98" s="2"/>
      <c r="AT98" s="2"/>
      <c r="AU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7"/>
      <c r="AO99" s="7"/>
      <c r="AP99" s="2"/>
      <c r="AQ99" s="2"/>
      <c r="AR99" s="2"/>
      <c r="AS99" s="2"/>
      <c r="AT99" s="2"/>
      <c r="AU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7"/>
      <c r="AO100" s="7"/>
      <c r="AP100" s="2"/>
      <c r="AQ100" s="2"/>
      <c r="AR100" s="2"/>
      <c r="AS100" s="2"/>
      <c r="AT100" s="2"/>
      <c r="AU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7"/>
      <c r="AO101" s="7"/>
      <c r="AP101" s="2"/>
      <c r="AQ101" s="2"/>
      <c r="AR101" s="2"/>
      <c r="AS101" s="2"/>
      <c r="AT101" s="2"/>
      <c r="AU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7"/>
      <c r="AO102" s="7"/>
      <c r="AP102" s="2"/>
      <c r="AQ102" s="2"/>
      <c r="AR102" s="2"/>
      <c r="AS102" s="2"/>
      <c r="AT102" s="2"/>
      <c r="AU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7"/>
      <c r="AO103" s="7"/>
      <c r="AP103" s="2"/>
      <c r="AQ103" s="2"/>
      <c r="AR103" s="2"/>
      <c r="AS103" s="2"/>
      <c r="AT103" s="2"/>
      <c r="AU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7"/>
      <c r="AO104" s="7"/>
      <c r="AP104" s="2"/>
      <c r="AQ104" s="2"/>
      <c r="AR104" s="2"/>
      <c r="AS104" s="2"/>
      <c r="AT104" s="2"/>
      <c r="AU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7"/>
      <c r="AO105" s="7"/>
      <c r="AP105" s="2"/>
      <c r="AQ105" s="2"/>
      <c r="AR105" s="2"/>
      <c r="AS105" s="2"/>
      <c r="AT105" s="2"/>
      <c r="AU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7"/>
      <c r="AO106" s="7"/>
      <c r="AP106" s="2"/>
      <c r="AQ106" s="2"/>
      <c r="AR106" s="2"/>
      <c r="AS106" s="2"/>
      <c r="AT106" s="2"/>
      <c r="AU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7"/>
      <c r="AO107" s="7"/>
      <c r="AP107" s="2"/>
      <c r="AQ107" s="2"/>
      <c r="AR107" s="2"/>
      <c r="AS107" s="2"/>
      <c r="AT107" s="2"/>
      <c r="AU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7"/>
      <c r="AO108" s="7"/>
      <c r="AP108" s="2"/>
      <c r="AQ108" s="2"/>
      <c r="AR108" s="2"/>
      <c r="AS108" s="2"/>
      <c r="AT108" s="2"/>
      <c r="AU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7"/>
      <c r="AO109" s="7"/>
      <c r="AP109" s="2"/>
      <c r="AQ109" s="2"/>
      <c r="AR109" s="2"/>
      <c r="AS109" s="2"/>
      <c r="AT109" s="2"/>
      <c r="AU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7"/>
      <c r="AO110" s="7"/>
      <c r="AP110" s="2"/>
      <c r="AQ110" s="2"/>
      <c r="AR110" s="2"/>
      <c r="AS110" s="2"/>
      <c r="AT110" s="2"/>
      <c r="AU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7"/>
      <c r="AO111" s="7"/>
      <c r="AP111" s="2"/>
      <c r="AQ111" s="2"/>
      <c r="AR111" s="2"/>
      <c r="AS111" s="2"/>
      <c r="AT111" s="2"/>
      <c r="AU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7"/>
      <c r="AO112" s="7"/>
      <c r="AP112" s="2"/>
      <c r="AQ112" s="2"/>
      <c r="AR112" s="2"/>
      <c r="AS112" s="2"/>
      <c r="AT112" s="2"/>
      <c r="AU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7"/>
      <c r="AO113" s="7"/>
      <c r="AP113" s="2"/>
      <c r="AQ113" s="2"/>
      <c r="AR113" s="2"/>
      <c r="AS113" s="2"/>
      <c r="AT113" s="2"/>
      <c r="AU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7"/>
      <c r="AO114" s="7"/>
      <c r="AP114" s="2"/>
      <c r="AQ114" s="2"/>
      <c r="AR114" s="2"/>
      <c r="AS114" s="2"/>
      <c r="AT114" s="2"/>
      <c r="AU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7"/>
      <c r="AO115" s="7"/>
      <c r="AP115" s="2"/>
      <c r="AQ115" s="2"/>
      <c r="AR115" s="2"/>
      <c r="AS115" s="2"/>
      <c r="AT115" s="2"/>
      <c r="AU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7"/>
      <c r="AO116" s="7"/>
      <c r="AP116" s="2"/>
      <c r="AQ116" s="2"/>
      <c r="AR116" s="2"/>
      <c r="AS116" s="2"/>
      <c r="AT116" s="2"/>
      <c r="AU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7"/>
      <c r="AO117" s="7"/>
      <c r="AP117" s="2"/>
      <c r="AQ117" s="2"/>
      <c r="AR117" s="2"/>
      <c r="AS117" s="2"/>
      <c r="AT117" s="2"/>
      <c r="AU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7"/>
      <c r="AO118" s="7"/>
      <c r="AP118" s="2"/>
      <c r="AQ118" s="2"/>
      <c r="AR118" s="2"/>
      <c r="AS118" s="2"/>
      <c r="AT118" s="2"/>
      <c r="AU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7"/>
      <c r="AO119" s="7"/>
      <c r="AP119" s="2"/>
      <c r="AQ119" s="2"/>
      <c r="AR119" s="2"/>
      <c r="AS119" s="2"/>
      <c r="AT119" s="2"/>
      <c r="AU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7"/>
      <c r="AO120" s="7"/>
      <c r="AP120" s="2"/>
      <c r="AQ120" s="2"/>
      <c r="AR120" s="2"/>
      <c r="AS120" s="2"/>
      <c r="AT120" s="2"/>
      <c r="AU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7"/>
      <c r="AO121" s="7"/>
      <c r="AP121" s="2"/>
      <c r="AQ121" s="2"/>
      <c r="AR121" s="2"/>
      <c r="AS121" s="2"/>
      <c r="AT121" s="2"/>
      <c r="AU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7"/>
      <c r="AO122" s="7"/>
      <c r="AP122" s="2"/>
      <c r="AQ122" s="2"/>
      <c r="AR122" s="2"/>
      <c r="AS122" s="2"/>
      <c r="AT122" s="2"/>
      <c r="AU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7"/>
      <c r="AO123" s="7"/>
      <c r="AP123" s="2"/>
      <c r="AQ123" s="2"/>
      <c r="AR123" s="2"/>
      <c r="AS123" s="2"/>
      <c r="AT123" s="2"/>
      <c r="AU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7"/>
      <c r="AO124" s="7"/>
      <c r="AP124" s="2"/>
      <c r="AQ124" s="2"/>
      <c r="AR124" s="2"/>
      <c r="AS124" s="2"/>
      <c r="AT124" s="2"/>
      <c r="AU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7"/>
      <c r="AO125" s="7"/>
      <c r="AP125" s="2"/>
      <c r="AQ125" s="2"/>
      <c r="AR125" s="2"/>
      <c r="AS125" s="2"/>
      <c r="AT125" s="2"/>
      <c r="AU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7"/>
      <c r="AO126" s="7"/>
      <c r="AP126" s="2"/>
      <c r="AQ126" s="2"/>
      <c r="AR126" s="2"/>
      <c r="AS126" s="2"/>
      <c r="AT126" s="2"/>
      <c r="AU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7"/>
      <c r="AO127" s="7"/>
      <c r="AP127" s="2"/>
      <c r="AQ127" s="2"/>
      <c r="AR127" s="2"/>
      <c r="AS127" s="2"/>
      <c r="AT127" s="2"/>
      <c r="AU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7"/>
      <c r="AO128" s="7"/>
      <c r="AP128" s="2"/>
      <c r="AQ128" s="2"/>
      <c r="AR128" s="2"/>
      <c r="AS128" s="2"/>
      <c r="AT128" s="2"/>
      <c r="AU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7"/>
      <c r="AO129" s="7"/>
      <c r="AP129" s="2"/>
      <c r="AQ129" s="2"/>
      <c r="AR129" s="2"/>
      <c r="AS129" s="2"/>
      <c r="AT129" s="2"/>
      <c r="AU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7"/>
      <c r="AO130" s="7"/>
      <c r="AP130" s="2"/>
      <c r="AQ130" s="2"/>
      <c r="AR130" s="2"/>
      <c r="AS130" s="2"/>
      <c r="AT130" s="2"/>
      <c r="AU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7"/>
      <c r="AO131" s="7"/>
      <c r="AP131" s="2"/>
      <c r="AQ131" s="2"/>
      <c r="AR131" s="2"/>
      <c r="AS131" s="2"/>
      <c r="AT131" s="2"/>
      <c r="AU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7"/>
      <c r="AO132" s="7"/>
      <c r="AP132" s="2"/>
      <c r="AQ132" s="2"/>
      <c r="AR132" s="2"/>
      <c r="AS132" s="2"/>
      <c r="AT132" s="2"/>
      <c r="AU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7"/>
      <c r="AO133" s="7"/>
      <c r="AP133" s="2"/>
      <c r="AQ133" s="2"/>
      <c r="AR133" s="2"/>
      <c r="AS133" s="2"/>
      <c r="AT133" s="2"/>
      <c r="AU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7"/>
      <c r="AO134" s="7"/>
      <c r="AP134" s="2"/>
      <c r="AQ134" s="2"/>
      <c r="AR134" s="2"/>
      <c r="AS134" s="2"/>
      <c r="AT134" s="2"/>
      <c r="AU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7"/>
      <c r="AO135" s="7"/>
      <c r="AP135" s="2"/>
      <c r="AQ135" s="2"/>
      <c r="AR135" s="2"/>
      <c r="AS135" s="2"/>
      <c r="AT135" s="2"/>
      <c r="AU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7"/>
      <c r="AO136" s="7"/>
      <c r="AP136" s="2"/>
      <c r="AQ136" s="2"/>
      <c r="AR136" s="2"/>
      <c r="AS136" s="2"/>
      <c r="AT136" s="2"/>
      <c r="AU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7"/>
      <c r="AO137" s="7"/>
      <c r="AP137" s="2"/>
      <c r="AQ137" s="2"/>
      <c r="AR137" s="2"/>
      <c r="AS137" s="2"/>
      <c r="AT137" s="2"/>
      <c r="AU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7"/>
      <c r="AO138" s="7"/>
      <c r="AP138" s="2"/>
      <c r="AQ138" s="2"/>
      <c r="AR138" s="2"/>
      <c r="AS138" s="2"/>
      <c r="AT138" s="2"/>
      <c r="AU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7"/>
      <c r="AO139" s="7"/>
      <c r="AP139" s="2"/>
      <c r="AQ139" s="2"/>
      <c r="AR139" s="2"/>
      <c r="AS139" s="2"/>
      <c r="AT139" s="2"/>
      <c r="AU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7"/>
      <c r="AO140" s="7"/>
      <c r="AP140" s="2"/>
      <c r="AQ140" s="2"/>
      <c r="AR140" s="2"/>
      <c r="AS140" s="2"/>
      <c r="AT140" s="2"/>
      <c r="AU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7"/>
      <c r="AO141" s="7"/>
      <c r="AP141" s="2"/>
      <c r="AQ141" s="2"/>
      <c r="AR141" s="2"/>
      <c r="AS141" s="2"/>
      <c r="AT141" s="2"/>
      <c r="AU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7"/>
      <c r="AO142" s="7"/>
      <c r="AP142" s="2"/>
      <c r="AQ142" s="2"/>
      <c r="AR142" s="2"/>
      <c r="AS142" s="2"/>
      <c r="AT142" s="2"/>
      <c r="AU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7"/>
      <c r="AO143" s="7"/>
      <c r="AP143" s="2"/>
      <c r="AQ143" s="2"/>
      <c r="AR143" s="2"/>
      <c r="AS143" s="2"/>
      <c r="AT143" s="2"/>
      <c r="AU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7"/>
      <c r="AO144" s="7"/>
      <c r="AP144" s="2"/>
      <c r="AQ144" s="2"/>
      <c r="AR144" s="2"/>
      <c r="AS144" s="2"/>
      <c r="AT144" s="2"/>
      <c r="AU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7"/>
      <c r="AO145" s="7"/>
      <c r="AP145" s="2"/>
      <c r="AQ145" s="2"/>
      <c r="AR145" s="2"/>
      <c r="AS145" s="2"/>
      <c r="AT145" s="2"/>
      <c r="AU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7"/>
      <c r="AO146" s="7"/>
      <c r="AP146" s="2"/>
      <c r="AQ146" s="2"/>
      <c r="AR146" s="2"/>
      <c r="AS146" s="2"/>
      <c r="AT146" s="2"/>
      <c r="AU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7"/>
      <c r="AO147" s="7"/>
      <c r="AP147" s="2"/>
      <c r="AQ147" s="2"/>
      <c r="AR147" s="2"/>
      <c r="AS147" s="2"/>
      <c r="AT147" s="2"/>
      <c r="AU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7"/>
      <c r="AO148" s="7"/>
      <c r="AP148" s="2"/>
      <c r="AQ148" s="2"/>
      <c r="AR148" s="2"/>
      <c r="AS148" s="2"/>
      <c r="AT148" s="2"/>
      <c r="AU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7"/>
      <c r="AO149" s="7"/>
      <c r="AP149" s="2"/>
      <c r="AQ149" s="2"/>
      <c r="AR149" s="2"/>
      <c r="AS149" s="2"/>
      <c r="AT149" s="2"/>
      <c r="AU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7"/>
      <c r="AO150" s="7"/>
      <c r="AP150" s="2"/>
      <c r="AQ150" s="2"/>
      <c r="AR150" s="2"/>
      <c r="AS150" s="2"/>
      <c r="AT150" s="2"/>
      <c r="AU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7"/>
      <c r="AO151" s="7"/>
      <c r="AP151" s="2"/>
      <c r="AQ151" s="2"/>
      <c r="AR151" s="2"/>
      <c r="AS151" s="2"/>
      <c r="AT151" s="2"/>
      <c r="AU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7"/>
      <c r="AO152" s="7"/>
      <c r="AP152" s="2"/>
      <c r="AQ152" s="2"/>
      <c r="AR152" s="2"/>
      <c r="AS152" s="2"/>
      <c r="AT152" s="2"/>
      <c r="AU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7"/>
      <c r="AO153" s="7"/>
      <c r="AP153" s="2"/>
      <c r="AQ153" s="2"/>
      <c r="AR153" s="2"/>
      <c r="AS153" s="2"/>
      <c r="AT153" s="2"/>
      <c r="AU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7"/>
      <c r="AO154" s="7"/>
      <c r="AP154" s="2"/>
      <c r="AQ154" s="2"/>
      <c r="AR154" s="2"/>
      <c r="AS154" s="2"/>
      <c r="AT154" s="2"/>
      <c r="AU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7"/>
      <c r="AO155" s="7"/>
      <c r="AP155" s="2"/>
      <c r="AQ155" s="2"/>
      <c r="AR155" s="2"/>
      <c r="AS155" s="2"/>
      <c r="AT155" s="2"/>
      <c r="AU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7"/>
      <c r="AO156" s="7"/>
      <c r="AP156" s="2"/>
      <c r="AQ156" s="2"/>
      <c r="AR156" s="2"/>
      <c r="AS156" s="2"/>
      <c r="AT156" s="2"/>
      <c r="AU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7"/>
      <c r="AO157" s="7"/>
      <c r="AP157" s="2"/>
      <c r="AQ157" s="2"/>
      <c r="AR157" s="2"/>
      <c r="AS157" s="2"/>
      <c r="AT157" s="2"/>
      <c r="AU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7"/>
      <c r="AO158" s="7"/>
      <c r="AP158" s="2"/>
      <c r="AQ158" s="2"/>
      <c r="AR158" s="2"/>
      <c r="AS158" s="2"/>
      <c r="AT158" s="2"/>
      <c r="AU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7"/>
      <c r="AO159" s="7"/>
      <c r="AP159" s="2"/>
      <c r="AQ159" s="2"/>
      <c r="AR159" s="2"/>
      <c r="AS159" s="2"/>
      <c r="AT159" s="2"/>
      <c r="AU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7"/>
      <c r="AO160" s="7"/>
      <c r="AP160" s="2"/>
      <c r="AQ160" s="2"/>
      <c r="AR160" s="2"/>
      <c r="AS160" s="2"/>
      <c r="AT160" s="2"/>
      <c r="AU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7"/>
      <c r="AO161" s="7"/>
      <c r="AP161" s="2"/>
      <c r="AQ161" s="2"/>
      <c r="AR161" s="2"/>
      <c r="AS161" s="2"/>
      <c r="AT161" s="2"/>
      <c r="AU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7"/>
      <c r="AO162" s="7"/>
      <c r="AP162" s="2"/>
      <c r="AQ162" s="2"/>
      <c r="AR162" s="2"/>
      <c r="AS162" s="2"/>
      <c r="AT162" s="2"/>
      <c r="AU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7"/>
      <c r="AO163" s="7"/>
      <c r="AP163" s="2"/>
      <c r="AQ163" s="2"/>
      <c r="AR163" s="2"/>
      <c r="AS163" s="2"/>
      <c r="AT163" s="2"/>
      <c r="AU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7"/>
      <c r="AO164" s="7"/>
      <c r="AP164" s="2"/>
      <c r="AQ164" s="2"/>
      <c r="AR164" s="2"/>
      <c r="AS164" s="2"/>
      <c r="AT164" s="2"/>
      <c r="AU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7"/>
      <c r="AO165" s="7"/>
      <c r="AP165" s="2"/>
      <c r="AQ165" s="2"/>
      <c r="AR165" s="2"/>
      <c r="AS165" s="2"/>
      <c r="AT165" s="2"/>
      <c r="AU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7"/>
      <c r="AO166" s="7"/>
      <c r="AP166" s="2"/>
      <c r="AQ166" s="2"/>
      <c r="AR166" s="2"/>
      <c r="AS166" s="2"/>
      <c r="AT166" s="2"/>
      <c r="AU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7"/>
      <c r="AO167" s="7"/>
      <c r="AP167" s="2"/>
      <c r="AQ167" s="2"/>
      <c r="AR167" s="2"/>
      <c r="AS167" s="2"/>
      <c r="AT167" s="2"/>
      <c r="AU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7"/>
      <c r="AO168" s="7"/>
      <c r="AP168" s="2"/>
      <c r="AQ168" s="2"/>
      <c r="AR168" s="2"/>
      <c r="AS168" s="2"/>
      <c r="AT168" s="2"/>
      <c r="AU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7"/>
      <c r="AO169" s="7"/>
      <c r="AP169" s="2"/>
      <c r="AQ169" s="2"/>
      <c r="AR169" s="2"/>
      <c r="AS169" s="2"/>
      <c r="AT169" s="2"/>
      <c r="AU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7"/>
      <c r="AO170" s="7"/>
      <c r="AP170" s="2"/>
      <c r="AQ170" s="2"/>
      <c r="AR170" s="2"/>
      <c r="AS170" s="2"/>
      <c r="AT170" s="2"/>
      <c r="AU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7"/>
      <c r="AO171" s="7"/>
      <c r="AP171" s="2"/>
      <c r="AQ171" s="2"/>
      <c r="AR171" s="2"/>
      <c r="AS171" s="2"/>
      <c r="AT171" s="2"/>
      <c r="AU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7"/>
      <c r="AO172" s="7"/>
      <c r="AP172" s="2"/>
      <c r="AQ172" s="2"/>
      <c r="AR172" s="2"/>
      <c r="AS172" s="2"/>
      <c r="AT172" s="2"/>
      <c r="AU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7"/>
      <c r="AO173" s="7"/>
      <c r="AP173" s="2"/>
      <c r="AQ173" s="2"/>
      <c r="AR173" s="2"/>
      <c r="AS173" s="2"/>
      <c r="AT173" s="2"/>
      <c r="AU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7"/>
      <c r="AO174" s="7"/>
      <c r="AP174" s="2"/>
      <c r="AQ174" s="2"/>
      <c r="AR174" s="2"/>
      <c r="AS174" s="2"/>
      <c r="AT174" s="2"/>
      <c r="AU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7"/>
      <c r="AO175" s="7"/>
      <c r="AP175" s="2"/>
      <c r="AQ175" s="2"/>
      <c r="AR175" s="2"/>
      <c r="AS175" s="2"/>
      <c r="AT175" s="2"/>
      <c r="AU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7"/>
      <c r="AO176" s="7"/>
      <c r="AP176" s="2"/>
      <c r="AQ176" s="2"/>
      <c r="AR176" s="2"/>
      <c r="AS176" s="2"/>
      <c r="AT176" s="2"/>
      <c r="AU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7"/>
      <c r="AO177" s="7"/>
      <c r="AP177" s="2"/>
      <c r="AQ177" s="2"/>
      <c r="AR177" s="2"/>
      <c r="AS177" s="2"/>
      <c r="AT177" s="2"/>
      <c r="AU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7"/>
      <c r="AO178" s="7"/>
      <c r="AP178" s="2"/>
      <c r="AQ178" s="2"/>
      <c r="AR178" s="2"/>
      <c r="AS178" s="2"/>
      <c r="AT178" s="2"/>
      <c r="AU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7"/>
      <c r="AO179" s="7"/>
      <c r="AP179" s="2"/>
      <c r="AQ179" s="2"/>
      <c r="AR179" s="2"/>
      <c r="AS179" s="2"/>
      <c r="AT179" s="2"/>
      <c r="AU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7"/>
      <c r="AO180" s="7"/>
      <c r="AP180" s="2"/>
      <c r="AQ180" s="2"/>
      <c r="AR180" s="2"/>
      <c r="AS180" s="2"/>
      <c r="AT180" s="2"/>
      <c r="AU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7"/>
      <c r="AO181" s="7"/>
      <c r="AP181" s="2"/>
      <c r="AQ181" s="2"/>
      <c r="AR181" s="2"/>
      <c r="AS181" s="2"/>
      <c r="AT181" s="2"/>
      <c r="AU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7"/>
      <c r="AO182" s="7"/>
      <c r="AP182" s="2"/>
      <c r="AQ182" s="2"/>
      <c r="AR182" s="2"/>
      <c r="AS182" s="2"/>
      <c r="AT182" s="2"/>
      <c r="AU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7"/>
      <c r="AO183" s="7"/>
      <c r="AP183" s="2"/>
      <c r="AQ183" s="2"/>
      <c r="AR183" s="2"/>
      <c r="AS183" s="2"/>
      <c r="AT183" s="2"/>
      <c r="AU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7"/>
      <c r="AO184" s="7"/>
      <c r="AP184" s="2"/>
      <c r="AQ184" s="2"/>
      <c r="AR184" s="2"/>
      <c r="AS184" s="2"/>
      <c r="AT184" s="2"/>
      <c r="AU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7"/>
      <c r="AO185" s="7"/>
      <c r="AP185" s="2"/>
      <c r="AQ185" s="2"/>
      <c r="AR185" s="2"/>
      <c r="AS185" s="2"/>
      <c r="AT185" s="2"/>
      <c r="AU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7"/>
      <c r="AO186" s="7"/>
      <c r="AP186" s="2"/>
      <c r="AQ186" s="2"/>
      <c r="AR186" s="2"/>
      <c r="AS186" s="2"/>
      <c r="AT186" s="2"/>
      <c r="AU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7"/>
      <c r="AO187" s="7"/>
      <c r="AP187" s="2"/>
      <c r="AQ187" s="2"/>
      <c r="AR187" s="2"/>
      <c r="AS187" s="2"/>
      <c r="AT187" s="2"/>
      <c r="AU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7"/>
      <c r="AO188" s="7"/>
      <c r="AP188" s="2"/>
      <c r="AQ188" s="2"/>
      <c r="AR188" s="2"/>
      <c r="AS188" s="2"/>
      <c r="AT188" s="2"/>
      <c r="AU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7"/>
      <c r="AO189" s="7"/>
      <c r="AP189" s="2"/>
      <c r="AQ189" s="2"/>
      <c r="AR189" s="2"/>
      <c r="AS189" s="2"/>
      <c r="AT189" s="2"/>
      <c r="AU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7"/>
      <c r="AO190" s="7"/>
      <c r="AP190" s="2"/>
      <c r="AQ190" s="2"/>
      <c r="AR190" s="2"/>
      <c r="AS190" s="2"/>
      <c r="AT190" s="2"/>
      <c r="AU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7"/>
      <c r="AO191" s="7"/>
      <c r="AP191" s="2"/>
      <c r="AQ191" s="2"/>
      <c r="AR191" s="2"/>
      <c r="AS191" s="2"/>
      <c r="AT191" s="2"/>
      <c r="AU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7"/>
      <c r="AO192" s="7"/>
      <c r="AP192" s="2"/>
      <c r="AQ192" s="2"/>
      <c r="AR192" s="2"/>
      <c r="AS192" s="2"/>
      <c r="AT192" s="2"/>
      <c r="AU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7"/>
      <c r="AO193" s="7"/>
      <c r="AP193" s="2"/>
      <c r="AQ193" s="2"/>
      <c r="AR193" s="2"/>
      <c r="AS193" s="2"/>
      <c r="AT193" s="2"/>
      <c r="AU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7"/>
      <c r="AO194" s="7"/>
      <c r="AP194" s="2"/>
      <c r="AQ194" s="2"/>
      <c r="AR194" s="2"/>
      <c r="AS194" s="2"/>
      <c r="AT194" s="2"/>
      <c r="AU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7"/>
      <c r="AO195" s="7"/>
      <c r="AP195" s="2"/>
      <c r="AQ195" s="2"/>
      <c r="AR195" s="2"/>
      <c r="AS195" s="2"/>
      <c r="AT195" s="2"/>
      <c r="AU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7"/>
      <c r="AO196" s="7"/>
      <c r="AP196" s="2"/>
      <c r="AQ196" s="2"/>
      <c r="AR196" s="2"/>
      <c r="AS196" s="2"/>
      <c r="AT196" s="2"/>
      <c r="AU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7"/>
      <c r="AO197" s="7"/>
      <c r="AP197" s="2"/>
      <c r="AQ197" s="2"/>
      <c r="AR197" s="2"/>
      <c r="AS197" s="2"/>
      <c r="AT197" s="2"/>
      <c r="AU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7"/>
      <c r="AO198" s="7"/>
      <c r="AP198" s="2"/>
      <c r="AQ198" s="2"/>
      <c r="AR198" s="2"/>
      <c r="AS198" s="2"/>
      <c r="AT198" s="2"/>
      <c r="AU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7"/>
      <c r="AO199" s="7"/>
      <c r="AP199" s="2"/>
      <c r="AQ199" s="2"/>
      <c r="AR199" s="2"/>
      <c r="AS199" s="2"/>
      <c r="AT199" s="2"/>
      <c r="AU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7"/>
      <c r="AO200" s="7"/>
      <c r="AP200" s="2"/>
      <c r="AQ200" s="2"/>
      <c r="AR200" s="2"/>
      <c r="AS200" s="2"/>
      <c r="AT200" s="2"/>
      <c r="AU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7"/>
      <c r="AO201" s="7"/>
      <c r="AP201" s="2"/>
      <c r="AQ201" s="2"/>
      <c r="AR201" s="2"/>
      <c r="AS201" s="2"/>
      <c r="AT201" s="2"/>
      <c r="AU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7"/>
      <c r="AO202" s="7"/>
      <c r="AP202" s="2"/>
      <c r="AQ202" s="2"/>
      <c r="AR202" s="2"/>
      <c r="AS202" s="2"/>
      <c r="AT202" s="2"/>
      <c r="AU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7"/>
      <c r="AO203" s="7"/>
      <c r="AP203" s="2"/>
      <c r="AQ203" s="2"/>
      <c r="AR203" s="2"/>
      <c r="AS203" s="2"/>
      <c r="AT203" s="2"/>
      <c r="AU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7"/>
      <c r="AO204" s="7"/>
      <c r="AP204" s="2"/>
      <c r="AQ204" s="2"/>
      <c r="AR204" s="2"/>
      <c r="AS204" s="2"/>
      <c r="AT204" s="2"/>
      <c r="AU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7"/>
      <c r="AO205" s="7"/>
      <c r="AP205" s="2"/>
      <c r="AQ205" s="2"/>
      <c r="AR205" s="2"/>
      <c r="AS205" s="2"/>
      <c r="AT205" s="2"/>
      <c r="AU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7"/>
      <c r="AO206" s="7"/>
      <c r="AP206" s="2"/>
      <c r="AQ206" s="2"/>
      <c r="AR206" s="2"/>
      <c r="AS206" s="2"/>
      <c r="AT206" s="2"/>
      <c r="AU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7"/>
      <c r="AO207" s="7"/>
      <c r="AP207" s="2"/>
      <c r="AQ207" s="2"/>
      <c r="AR207" s="2"/>
      <c r="AS207" s="2"/>
      <c r="AT207" s="2"/>
      <c r="AU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7"/>
      <c r="AO208" s="7"/>
      <c r="AP208" s="2"/>
      <c r="AQ208" s="2"/>
      <c r="AR208" s="2"/>
      <c r="AS208" s="2"/>
      <c r="AT208" s="2"/>
      <c r="AU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7"/>
      <c r="AO209" s="7"/>
      <c r="AP209" s="2"/>
      <c r="AQ209" s="2"/>
      <c r="AR209" s="2"/>
      <c r="AS209" s="2"/>
      <c r="AT209" s="2"/>
      <c r="AU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7"/>
      <c r="AO210" s="7"/>
      <c r="AP210" s="2"/>
      <c r="AQ210" s="2"/>
      <c r="AR210" s="2"/>
      <c r="AS210" s="2"/>
      <c r="AT210" s="2"/>
      <c r="AU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7"/>
      <c r="AO211" s="7"/>
      <c r="AP211" s="2"/>
      <c r="AQ211" s="2"/>
      <c r="AR211" s="2"/>
      <c r="AS211" s="2"/>
      <c r="AT211" s="2"/>
      <c r="AU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7"/>
      <c r="AO212" s="7"/>
      <c r="AP212" s="2"/>
      <c r="AQ212" s="2"/>
      <c r="AR212" s="2"/>
      <c r="AS212" s="2"/>
      <c r="AT212" s="2"/>
      <c r="AU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7"/>
      <c r="AO213" s="7"/>
      <c r="AP213" s="2"/>
      <c r="AQ213" s="2"/>
      <c r="AR213" s="2"/>
      <c r="AS213" s="2"/>
      <c r="AT213" s="2"/>
      <c r="AU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7"/>
      <c r="AO214" s="7"/>
      <c r="AP214" s="2"/>
      <c r="AQ214" s="2"/>
      <c r="AR214" s="2"/>
      <c r="AS214" s="2"/>
      <c r="AT214" s="2"/>
      <c r="AU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7"/>
      <c r="AO215" s="7"/>
      <c r="AP215" s="2"/>
      <c r="AQ215" s="2"/>
      <c r="AR215" s="2"/>
      <c r="AS215" s="2"/>
      <c r="AT215" s="2"/>
      <c r="AU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7"/>
      <c r="AO216" s="7"/>
      <c r="AP216" s="2"/>
      <c r="AQ216" s="2"/>
      <c r="AR216" s="2"/>
      <c r="AS216" s="2"/>
      <c r="AT216" s="2"/>
      <c r="AU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7"/>
      <c r="AO217" s="7"/>
      <c r="AP217" s="2"/>
      <c r="AQ217" s="2"/>
      <c r="AR217" s="2"/>
      <c r="AS217" s="2"/>
      <c r="AT217" s="2"/>
      <c r="AU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7"/>
      <c r="AO218" s="7"/>
      <c r="AP218" s="2"/>
      <c r="AQ218" s="2"/>
      <c r="AR218" s="2"/>
      <c r="AS218" s="2"/>
      <c r="AT218" s="2"/>
      <c r="AU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7"/>
      <c r="AO219" s="7"/>
      <c r="AP219" s="2"/>
      <c r="AQ219" s="2"/>
      <c r="AR219" s="2"/>
      <c r="AS219" s="2"/>
      <c r="AT219" s="2"/>
      <c r="AU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7"/>
      <c r="AO220" s="7"/>
      <c r="AP220" s="2"/>
      <c r="AQ220" s="2"/>
      <c r="AR220" s="2"/>
      <c r="AS220" s="2"/>
      <c r="AT220" s="2"/>
      <c r="AU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7"/>
      <c r="AO221" s="7"/>
      <c r="AP221" s="2"/>
      <c r="AQ221" s="2"/>
      <c r="AR221" s="2"/>
      <c r="AS221" s="2"/>
      <c r="AT221" s="2"/>
      <c r="AU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7"/>
      <c r="AO222" s="7"/>
      <c r="AP222" s="2"/>
      <c r="AQ222" s="2"/>
      <c r="AR222" s="2"/>
      <c r="AS222" s="2"/>
      <c r="AT222" s="2"/>
      <c r="AU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7"/>
      <c r="AO223" s="7"/>
      <c r="AP223" s="2"/>
      <c r="AQ223" s="2"/>
      <c r="AR223" s="2"/>
      <c r="AS223" s="2"/>
      <c r="AT223" s="2"/>
      <c r="AU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7"/>
      <c r="AO224" s="7"/>
      <c r="AP224" s="2"/>
      <c r="AQ224" s="2"/>
      <c r="AR224" s="2"/>
      <c r="AS224" s="2"/>
      <c r="AT224" s="2"/>
      <c r="AU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7"/>
      <c r="AO225" s="7"/>
      <c r="AP225" s="2"/>
      <c r="AQ225" s="2"/>
      <c r="AR225" s="2"/>
      <c r="AS225" s="2"/>
      <c r="AT225" s="2"/>
      <c r="AU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7"/>
      <c r="AO226" s="7"/>
      <c r="AP226" s="2"/>
      <c r="AQ226" s="2"/>
      <c r="AR226" s="2"/>
      <c r="AS226" s="2"/>
      <c r="AT226" s="2"/>
      <c r="AU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7"/>
      <c r="AO227" s="7"/>
      <c r="AP227" s="2"/>
      <c r="AQ227" s="2"/>
      <c r="AR227" s="2"/>
      <c r="AS227" s="2"/>
      <c r="AT227" s="2"/>
      <c r="AU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7"/>
      <c r="AO228" s="7"/>
      <c r="AP228" s="2"/>
      <c r="AQ228" s="2"/>
      <c r="AR228" s="2"/>
      <c r="AS228" s="2"/>
      <c r="AT228" s="2"/>
      <c r="AU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7"/>
      <c r="AO229" s="7"/>
      <c r="AP229" s="2"/>
      <c r="AQ229" s="2"/>
      <c r="AR229" s="2"/>
      <c r="AS229" s="2"/>
      <c r="AT229" s="2"/>
      <c r="AU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7"/>
      <c r="AO230" s="7"/>
      <c r="AP230" s="2"/>
      <c r="AQ230" s="2"/>
      <c r="AR230" s="2"/>
      <c r="AS230" s="2"/>
      <c r="AT230" s="2"/>
      <c r="AU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7"/>
      <c r="AO231" s="7"/>
      <c r="AP231" s="2"/>
      <c r="AQ231" s="2"/>
      <c r="AR231" s="2"/>
      <c r="AS231" s="2"/>
      <c r="AT231" s="2"/>
      <c r="AU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7"/>
      <c r="AO232" s="7"/>
      <c r="AP232" s="2"/>
      <c r="AQ232" s="2"/>
      <c r="AR232" s="2"/>
      <c r="AS232" s="2"/>
      <c r="AT232" s="2"/>
      <c r="AU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7"/>
      <c r="AO233" s="7"/>
      <c r="AP233" s="2"/>
      <c r="AQ233" s="2"/>
      <c r="AR233" s="2"/>
      <c r="AS233" s="2"/>
      <c r="AT233" s="2"/>
      <c r="AU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7"/>
      <c r="AO234" s="7"/>
      <c r="AP234" s="2"/>
      <c r="AQ234" s="2"/>
      <c r="AR234" s="2"/>
      <c r="AS234" s="2"/>
      <c r="AT234" s="2"/>
      <c r="AU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7"/>
      <c r="AO235" s="7"/>
      <c r="AP235" s="2"/>
      <c r="AQ235" s="2"/>
      <c r="AR235" s="2"/>
      <c r="AS235" s="2"/>
      <c r="AT235" s="2"/>
      <c r="AU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7"/>
      <c r="AO236" s="7"/>
      <c r="AP236" s="2"/>
      <c r="AQ236" s="2"/>
      <c r="AR236" s="2"/>
      <c r="AS236" s="2"/>
      <c r="AT236" s="2"/>
      <c r="AU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7"/>
      <c r="AO237" s="7"/>
      <c r="AP237" s="2"/>
      <c r="AQ237" s="2"/>
      <c r="AR237" s="2"/>
      <c r="AS237" s="2"/>
      <c r="AT237" s="2"/>
      <c r="AU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7"/>
      <c r="AO238" s="7"/>
      <c r="AP238" s="2"/>
      <c r="AQ238" s="2"/>
      <c r="AR238" s="2"/>
      <c r="AS238" s="2"/>
      <c r="AT238" s="2"/>
      <c r="AU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7"/>
      <c r="AO239" s="7"/>
      <c r="AP239" s="2"/>
      <c r="AQ239" s="2"/>
      <c r="AR239" s="2"/>
      <c r="AS239" s="2"/>
      <c r="AT239" s="2"/>
      <c r="AU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7"/>
      <c r="AO240" s="7"/>
      <c r="AP240" s="2"/>
      <c r="AQ240" s="2"/>
      <c r="AR240" s="2"/>
      <c r="AS240" s="2"/>
      <c r="AT240" s="2"/>
      <c r="AU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7"/>
      <c r="AO241" s="7"/>
      <c r="AP241" s="2"/>
      <c r="AQ241" s="2"/>
      <c r="AR241" s="2"/>
      <c r="AS241" s="2"/>
      <c r="AT241" s="2"/>
      <c r="AU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7"/>
      <c r="AO242" s="7"/>
      <c r="AP242" s="2"/>
      <c r="AQ242" s="2"/>
      <c r="AR242" s="2"/>
      <c r="AS242" s="2"/>
      <c r="AT242" s="2"/>
      <c r="AU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7"/>
      <c r="AO243" s="7"/>
      <c r="AP243" s="2"/>
      <c r="AQ243" s="2"/>
      <c r="AR243" s="2"/>
      <c r="AS243" s="2"/>
      <c r="AT243" s="2"/>
      <c r="AU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7"/>
      <c r="AO244" s="7"/>
      <c r="AP244" s="2"/>
      <c r="AQ244" s="2"/>
      <c r="AR244" s="2"/>
      <c r="AS244" s="2"/>
      <c r="AT244" s="2"/>
      <c r="AU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7"/>
      <c r="AO245" s="7"/>
      <c r="AP245" s="2"/>
      <c r="AQ245" s="2"/>
      <c r="AR245" s="2"/>
      <c r="AS245" s="2"/>
      <c r="AT245" s="2"/>
      <c r="AU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7"/>
      <c r="AO246" s="7"/>
      <c r="AP246" s="2"/>
      <c r="AQ246" s="2"/>
      <c r="AR246" s="2"/>
      <c r="AS246" s="2"/>
      <c r="AT246" s="2"/>
      <c r="AU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7"/>
      <c r="AO247" s="7"/>
      <c r="AP247" s="2"/>
      <c r="AQ247" s="2"/>
      <c r="AR247" s="2"/>
      <c r="AS247" s="2"/>
      <c r="AT247" s="2"/>
      <c r="AU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7"/>
      <c r="AO248" s="7"/>
      <c r="AP248" s="2"/>
      <c r="AQ248" s="2"/>
      <c r="AR248" s="2"/>
      <c r="AS248" s="2"/>
      <c r="AT248" s="2"/>
      <c r="AU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7"/>
      <c r="AO249" s="7"/>
      <c r="AP249" s="2"/>
      <c r="AQ249" s="2"/>
      <c r="AR249" s="2"/>
      <c r="AS249" s="2"/>
      <c r="AT249" s="2"/>
      <c r="AU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7"/>
      <c r="AO250" s="7"/>
      <c r="AP250" s="2"/>
      <c r="AQ250" s="2"/>
      <c r="AR250" s="2"/>
      <c r="AS250" s="2"/>
      <c r="AT250" s="2"/>
      <c r="AU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7"/>
      <c r="AO251" s="7"/>
      <c r="AP251" s="2"/>
      <c r="AQ251" s="2"/>
      <c r="AR251" s="2"/>
      <c r="AS251" s="2"/>
      <c r="AT251" s="2"/>
      <c r="AU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7"/>
      <c r="AO252" s="7"/>
      <c r="AP252" s="2"/>
      <c r="AQ252" s="2"/>
      <c r="AR252" s="2"/>
      <c r="AS252" s="2"/>
      <c r="AT252" s="2"/>
      <c r="AU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7"/>
      <c r="AO253" s="7"/>
      <c r="AP253" s="2"/>
      <c r="AQ253" s="2"/>
      <c r="AR253" s="2"/>
      <c r="AS253" s="2"/>
      <c r="AT253" s="2"/>
      <c r="AU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7"/>
      <c r="AO254" s="7"/>
      <c r="AP254" s="2"/>
      <c r="AQ254" s="2"/>
      <c r="AR254" s="2"/>
      <c r="AS254" s="2"/>
      <c r="AT254" s="2"/>
      <c r="AU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7"/>
      <c r="AO255" s="7"/>
      <c r="AP255" s="2"/>
      <c r="AQ255" s="2"/>
      <c r="AR255" s="2"/>
      <c r="AS255" s="2"/>
      <c r="AT255" s="2"/>
      <c r="AU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7"/>
      <c r="AO256" s="7"/>
      <c r="AP256" s="2"/>
      <c r="AQ256" s="2"/>
      <c r="AR256" s="2"/>
      <c r="AS256" s="2"/>
      <c r="AT256" s="2"/>
      <c r="AU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7"/>
      <c r="AO257" s="7"/>
      <c r="AP257" s="2"/>
      <c r="AQ257" s="2"/>
      <c r="AR257" s="2"/>
      <c r="AS257" s="2"/>
      <c r="AT257" s="2"/>
      <c r="AU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7"/>
      <c r="AO258" s="7"/>
      <c r="AP258" s="2"/>
      <c r="AQ258" s="2"/>
      <c r="AR258" s="2"/>
      <c r="AS258" s="2"/>
      <c r="AT258" s="2"/>
      <c r="AU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7"/>
      <c r="AO259" s="7"/>
      <c r="AP259" s="2"/>
      <c r="AQ259" s="2"/>
      <c r="AR259" s="2"/>
      <c r="AS259" s="2"/>
      <c r="AT259" s="2"/>
      <c r="AU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7"/>
      <c r="AO260" s="7"/>
      <c r="AP260" s="2"/>
      <c r="AQ260" s="2"/>
      <c r="AR260" s="2"/>
      <c r="AS260" s="2"/>
      <c r="AT260" s="2"/>
      <c r="AU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7"/>
      <c r="AO261" s="7"/>
      <c r="AP261" s="2"/>
      <c r="AQ261" s="2"/>
      <c r="AR261" s="2"/>
      <c r="AS261" s="2"/>
      <c r="AT261" s="2"/>
      <c r="AU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7"/>
      <c r="AO262" s="7"/>
      <c r="AP262" s="2"/>
      <c r="AQ262" s="2"/>
      <c r="AR262" s="2"/>
      <c r="AS262" s="2"/>
      <c r="AT262" s="2"/>
      <c r="AU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7"/>
      <c r="AO263" s="7"/>
      <c r="AP263" s="2"/>
      <c r="AQ263" s="2"/>
      <c r="AR263" s="2"/>
      <c r="AS263" s="2"/>
      <c r="AT263" s="2"/>
      <c r="AU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7"/>
      <c r="AO264" s="7"/>
      <c r="AP264" s="2"/>
      <c r="AQ264" s="2"/>
      <c r="AR264" s="2"/>
      <c r="AS264" s="2"/>
      <c r="AT264" s="2"/>
      <c r="AU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7"/>
      <c r="AO265" s="7"/>
      <c r="AP265" s="2"/>
      <c r="AQ265" s="2"/>
      <c r="AR265" s="2"/>
      <c r="AS265" s="2"/>
      <c r="AT265" s="2"/>
      <c r="AU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7"/>
      <c r="AO266" s="7"/>
      <c r="AP266" s="2"/>
      <c r="AQ266" s="2"/>
      <c r="AR266" s="2"/>
      <c r="AS266" s="2"/>
      <c r="AT266" s="2"/>
      <c r="AU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7"/>
      <c r="AO267" s="7"/>
      <c r="AP267" s="2"/>
      <c r="AQ267" s="2"/>
      <c r="AR267" s="2"/>
      <c r="AS267" s="2"/>
      <c r="AT267" s="2"/>
      <c r="AU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7"/>
      <c r="AO268" s="7"/>
      <c r="AP268" s="2"/>
      <c r="AQ268" s="2"/>
      <c r="AR268" s="2"/>
      <c r="AS268" s="2"/>
      <c r="AT268" s="2"/>
      <c r="AU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7"/>
      <c r="AO269" s="7"/>
      <c r="AP269" s="2"/>
      <c r="AQ269" s="2"/>
      <c r="AR269" s="2"/>
      <c r="AS269" s="2"/>
      <c r="AT269" s="2"/>
      <c r="AU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7"/>
      <c r="AO270" s="7"/>
      <c r="AP270" s="2"/>
      <c r="AQ270" s="2"/>
      <c r="AR270" s="2"/>
      <c r="AS270" s="2"/>
      <c r="AT270" s="2"/>
      <c r="AU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7"/>
      <c r="AO271" s="7"/>
      <c r="AP271" s="2"/>
      <c r="AQ271" s="2"/>
      <c r="AR271" s="2"/>
      <c r="AS271" s="2"/>
      <c r="AT271" s="2"/>
      <c r="AU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7"/>
      <c r="AO272" s="7"/>
      <c r="AP272" s="2"/>
      <c r="AQ272" s="2"/>
      <c r="AR272" s="2"/>
      <c r="AS272" s="2"/>
      <c r="AT272" s="2"/>
      <c r="AU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7"/>
      <c r="AO273" s="7"/>
      <c r="AP273" s="2"/>
      <c r="AQ273" s="2"/>
      <c r="AR273" s="2"/>
      <c r="AS273" s="2"/>
      <c r="AT273" s="2"/>
      <c r="AU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7"/>
      <c r="AO274" s="7"/>
      <c r="AP274" s="2"/>
      <c r="AQ274" s="2"/>
      <c r="AR274" s="2"/>
      <c r="AS274" s="2"/>
      <c r="AT274" s="2"/>
      <c r="AU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7"/>
      <c r="AO275" s="7"/>
      <c r="AP275" s="2"/>
      <c r="AQ275" s="2"/>
      <c r="AR275" s="2"/>
      <c r="AS275" s="2"/>
      <c r="AT275" s="2"/>
      <c r="AU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7"/>
      <c r="AO276" s="7"/>
      <c r="AP276" s="2"/>
      <c r="AQ276" s="2"/>
      <c r="AR276" s="2"/>
      <c r="AS276" s="2"/>
      <c r="AT276" s="2"/>
      <c r="AU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7"/>
      <c r="AO277" s="7"/>
      <c r="AP277" s="2"/>
      <c r="AQ277" s="2"/>
      <c r="AR277" s="2"/>
      <c r="AS277" s="2"/>
      <c r="AT277" s="2"/>
      <c r="AU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7"/>
      <c r="AO278" s="7"/>
      <c r="AP278" s="2"/>
      <c r="AQ278" s="2"/>
      <c r="AR278" s="2"/>
      <c r="AS278" s="2"/>
      <c r="AT278" s="2"/>
      <c r="AU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7"/>
      <c r="AO279" s="7"/>
      <c r="AP279" s="2"/>
      <c r="AQ279" s="2"/>
      <c r="AR279" s="2"/>
      <c r="AS279" s="2"/>
      <c r="AT279" s="2"/>
      <c r="AU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7"/>
      <c r="AO280" s="7"/>
      <c r="AP280" s="2"/>
      <c r="AQ280" s="2"/>
      <c r="AR280" s="2"/>
      <c r="AS280" s="2"/>
      <c r="AT280" s="2"/>
      <c r="AU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7"/>
      <c r="AO281" s="7"/>
      <c r="AP281" s="2"/>
      <c r="AQ281" s="2"/>
      <c r="AR281" s="2"/>
      <c r="AS281" s="2"/>
      <c r="AT281" s="2"/>
      <c r="AU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7"/>
      <c r="AO282" s="7"/>
      <c r="AP282" s="2"/>
      <c r="AQ282" s="2"/>
      <c r="AR282" s="2"/>
      <c r="AS282" s="2"/>
      <c r="AT282" s="2"/>
      <c r="AU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7"/>
      <c r="AO283" s="7"/>
      <c r="AP283" s="2"/>
      <c r="AQ283" s="2"/>
      <c r="AR283" s="2"/>
      <c r="AS283" s="2"/>
      <c r="AT283" s="2"/>
      <c r="AU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7"/>
      <c r="AO284" s="7"/>
      <c r="AP284" s="2"/>
      <c r="AQ284" s="2"/>
      <c r="AR284" s="2"/>
      <c r="AS284" s="2"/>
      <c r="AT284" s="2"/>
      <c r="AU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7"/>
      <c r="AO285" s="7"/>
      <c r="AP285" s="2"/>
      <c r="AQ285" s="2"/>
      <c r="AR285" s="2"/>
      <c r="AS285" s="2"/>
      <c r="AT285" s="2"/>
      <c r="AU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7"/>
      <c r="AO286" s="7"/>
      <c r="AP286" s="2"/>
      <c r="AQ286" s="2"/>
      <c r="AR286" s="2"/>
      <c r="AS286" s="2"/>
      <c r="AT286" s="2"/>
      <c r="AU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7"/>
      <c r="AO287" s="7"/>
      <c r="AP287" s="2"/>
      <c r="AQ287" s="2"/>
      <c r="AR287" s="2"/>
      <c r="AS287" s="2"/>
      <c r="AT287" s="2"/>
      <c r="AU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7"/>
      <c r="AO288" s="7"/>
      <c r="AP288" s="2"/>
      <c r="AQ288" s="2"/>
      <c r="AR288" s="2"/>
      <c r="AS288" s="2"/>
      <c r="AT288" s="2"/>
      <c r="AU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7"/>
      <c r="AO289" s="7"/>
      <c r="AP289" s="2"/>
      <c r="AQ289" s="2"/>
      <c r="AR289" s="2"/>
      <c r="AS289" s="2"/>
      <c r="AT289" s="2"/>
      <c r="AU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7"/>
      <c r="AO290" s="7"/>
      <c r="AP290" s="2"/>
      <c r="AQ290" s="2"/>
      <c r="AR290" s="2"/>
      <c r="AS290" s="2"/>
      <c r="AT290" s="2"/>
      <c r="AU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7"/>
      <c r="AO291" s="7"/>
      <c r="AP291" s="2"/>
      <c r="AQ291" s="2"/>
      <c r="AR291" s="2"/>
      <c r="AS291" s="2"/>
      <c r="AT291" s="2"/>
      <c r="AU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7"/>
      <c r="AO292" s="7"/>
      <c r="AP292" s="2"/>
      <c r="AQ292" s="2"/>
      <c r="AR292" s="2"/>
      <c r="AS292" s="2"/>
      <c r="AT292" s="2"/>
      <c r="AU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7"/>
      <c r="AO293" s="7"/>
      <c r="AP293" s="2"/>
      <c r="AQ293" s="2"/>
      <c r="AR293" s="2"/>
      <c r="AS293" s="2"/>
      <c r="AT293" s="2"/>
      <c r="AU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7"/>
      <c r="AO294" s="7"/>
      <c r="AP294" s="2"/>
      <c r="AQ294" s="2"/>
      <c r="AR294" s="2"/>
      <c r="AS294" s="2"/>
      <c r="AT294" s="2"/>
      <c r="AU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7"/>
      <c r="AO295" s="7"/>
      <c r="AP295" s="2"/>
      <c r="AQ295" s="2"/>
      <c r="AR295" s="2"/>
      <c r="AS295" s="2"/>
      <c r="AT295" s="2"/>
      <c r="AU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7"/>
      <c r="AO296" s="7"/>
      <c r="AP296" s="2"/>
      <c r="AQ296" s="2"/>
      <c r="AR296" s="2"/>
      <c r="AS296" s="2"/>
      <c r="AT296" s="2"/>
      <c r="AU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7"/>
      <c r="AO297" s="7"/>
      <c r="AP297" s="2"/>
      <c r="AQ297" s="2"/>
      <c r="AR297" s="2"/>
      <c r="AS297" s="2"/>
      <c r="AT297" s="2"/>
      <c r="AU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7"/>
      <c r="AO298" s="7"/>
      <c r="AP298" s="2"/>
      <c r="AQ298" s="2"/>
      <c r="AR298" s="2"/>
      <c r="AS298" s="2"/>
      <c r="AT298" s="2"/>
      <c r="AU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7"/>
      <c r="AO299" s="7"/>
      <c r="AP299" s="2"/>
      <c r="AQ299" s="2"/>
      <c r="AR299" s="2"/>
      <c r="AS299" s="2"/>
      <c r="AT299" s="2"/>
      <c r="AU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7"/>
      <c r="AO300" s="7"/>
      <c r="AP300" s="2"/>
      <c r="AQ300" s="2"/>
      <c r="AR300" s="2"/>
      <c r="AS300" s="2"/>
      <c r="AT300" s="2"/>
      <c r="AU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7"/>
      <c r="AO301" s="7"/>
      <c r="AP301" s="2"/>
      <c r="AQ301" s="2"/>
      <c r="AR301" s="2"/>
      <c r="AS301" s="2"/>
      <c r="AT301" s="2"/>
      <c r="AU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7"/>
      <c r="AO302" s="7"/>
      <c r="AP302" s="2"/>
      <c r="AQ302" s="2"/>
      <c r="AR302" s="2"/>
      <c r="AS302" s="2"/>
      <c r="AT302" s="2"/>
      <c r="AU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7"/>
      <c r="AO303" s="7"/>
      <c r="AP303" s="2"/>
      <c r="AQ303" s="2"/>
      <c r="AR303" s="2"/>
      <c r="AS303" s="2"/>
      <c r="AT303" s="2"/>
      <c r="AU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7"/>
      <c r="AO304" s="7"/>
      <c r="AP304" s="2"/>
      <c r="AQ304" s="2"/>
      <c r="AR304" s="2"/>
      <c r="AS304" s="2"/>
      <c r="AT304" s="2"/>
      <c r="AU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7"/>
      <c r="AO305" s="7"/>
      <c r="AP305" s="2"/>
      <c r="AQ305" s="2"/>
      <c r="AR305" s="2"/>
      <c r="AS305" s="2"/>
      <c r="AT305" s="2"/>
      <c r="AU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7"/>
      <c r="AO306" s="7"/>
      <c r="AP306" s="2"/>
      <c r="AQ306" s="2"/>
      <c r="AR306" s="2"/>
      <c r="AS306" s="2"/>
      <c r="AT306" s="2"/>
      <c r="AU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7"/>
      <c r="AO307" s="7"/>
      <c r="AP307" s="2"/>
      <c r="AQ307" s="2"/>
      <c r="AR307" s="2"/>
      <c r="AS307" s="2"/>
      <c r="AT307" s="2"/>
      <c r="AU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7"/>
      <c r="AO308" s="7"/>
      <c r="AP308" s="2"/>
      <c r="AQ308" s="2"/>
      <c r="AR308" s="2"/>
      <c r="AS308" s="2"/>
      <c r="AT308" s="2"/>
      <c r="AU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7"/>
      <c r="AO309" s="7"/>
      <c r="AP309" s="2"/>
      <c r="AQ309" s="2"/>
      <c r="AR309" s="2"/>
      <c r="AS309" s="2"/>
      <c r="AT309" s="2"/>
      <c r="AU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7"/>
      <c r="AO310" s="7"/>
      <c r="AP310" s="2"/>
      <c r="AQ310" s="2"/>
      <c r="AR310" s="2"/>
      <c r="AS310" s="2"/>
      <c r="AT310" s="2"/>
      <c r="AU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7"/>
      <c r="AO311" s="7"/>
      <c r="AP311" s="2"/>
      <c r="AQ311" s="2"/>
      <c r="AR311" s="2"/>
      <c r="AS311" s="2"/>
      <c r="AT311" s="2"/>
      <c r="AU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7"/>
      <c r="AO312" s="7"/>
      <c r="AP312" s="2"/>
      <c r="AQ312" s="2"/>
      <c r="AR312" s="2"/>
      <c r="AS312" s="2"/>
      <c r="AT312" s="2"/>
      <c r="AU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7"/>
      <c r="AO313" s="7"/>
      <c r="AP313" s="2"/>
      <c r="AQ313" s="2"/>
      <c r="AR313" s="2"/>
      <c r="AS313" s="2"/>
      <c r="AT313" s="2"/>
      <c r="AU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7"/>
      <c r="AO314" s="7"/>
      <c r="AP314" s="2"/>
      <c r="AQ314" s="2"/>
      <c r="AR314" s="2"/>
      <c r="AS314" s="2"/>
      <c r="AT314" s="2"/>
      <c r="AU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7"/>
      <c r="AO315" s="7"/>
      <c r="AP315" s="2"/>
      <c r="AQ315" s="2"/>
      <c r="AR315" s="2"/>
      <c r="AS315" s="2"/>
      <c r="AT315" s="2"/>
      <c r="AU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7"/>
      <c r="AO316" s="7"/>
      <c r="AP316" s="2"/>
      <c r="AQ316" s="2"/>
      <c r="AR316" s="2"/>
      <c r="AS316" s="2"/>
      <c r="AT316" s="2"/>
      <c r="AU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7"/>
      <c r="AO317" s="7"/>
      <c r="AP317" s="2"/>
      <c r="AQ317" s="2"/>
      <c r="AR317" s="2"/>
      <c r="AS317" s="2"/>
      <c r="AT317" s="2"/>
      <c r="AU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7"/>
      <c r="AO318" s="7"/>
      <c r="AP318" s="2"/>
      <c r="AQ318" s="2"/>
      <c r="AR318" s="2"/>
      <c r="AS318" s="2"/>
      <c r="AT318" s="2"/>
      <c r="AU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7"/>
      <c r="AO319" s="7"/>
      <c r="AP319" s="2"/>
      <c r="AQ319" s="2"/>
      <c r="AR319" s="2"/>
      <c r="AS319" s="2"/>
      <c r="AT319" s="2"/>
      <c r="AU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7"/>
      <c r="AO320" s="7"/>
      <c r="AP320" s="2"/>
      <c r="AQ320" s="2"/>
      <c r="AR320" s="2"/>
      <c r="AS320" s="2"/>
      <c r="AT320" s="2"/>
      <c r="AU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7"/>
      <c r="AO321" s="7"/>
      <c r="AP321" s="2"/>
      <c r="AQ321" s="2"/>
      <c r="AR321" s="2"/>
      <c r="AS321" s="2"/>
      <c r="AT321" s="2"/>
      <c r="AU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7"/>
      <c r="AO322" s="7"/>
      <c r="AP322" s="2"/>
      <c r="AQ322" s="2"/>
      <c r="AR322" s="2"/>
      <c r="AS322" s="2"/>
      <c r="AT322" s="2"/>
      <c r="AU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7"/>
      <c r="AO323" s="7"/>
      <c r="AP323" s="2"/>
      <c r="AQ323" s="2"/>
      <c r="AR323" s="2"/>
      <c r="AS323" s="2"/>
      <c r="AT323" s="2"/>
      <c r="AU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7"/>
      <c r="AO324" s="7"/>
      <c r="AP324" s="2"/>
      <c r="AQ324" s="2"/>
      <c r="AR324" s="2"/>
      <c r="AS324" s="2"/>
      <c r="AT324" s="2"/>
      <c r="AU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7"/>
      <c r="AO325" s="7"/>
      <c r="AP325" s="2"/>
      <c r="AQ325" s="2"/>
      <c r="AR325" s="2"/>
      <c r="AS325" s="2"/>
      <c r="AT325" s="2"/>
      <c r="AU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7"/>
      <c r="AO326" s="7"/>
      <c r="AP326" s="2"/>
      <c r="AQ326" s="2"/>
      <c r="AR326" s="2"/>
      <c r="AS326" s="2"/>
      <c r="AT326" s="2"/>
      <c r="AU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7"/>
      <c r="AO327" s="7"/>
      <c r="AP327" s="2"/>
      <c r="AQ327" s="2"/>
      <c r="AR327" s="2"/>
      <c r="AS327" s="2"/>
      <c r="AT327" s="2"/>
      <c r="AU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7"/>
      <c r="AO328" s="7"/>
      <c r="AP328" s="2"/>
      <c r="AQ328" s="2"/>
      <c r="AR328" s="2"/>
      <c r="AS328" s="2"/>
      <c r="AT328" s="2"/>
      <c r="AU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7"/>
      <c r="AO329" s="7"/>
      <c r="AP329" s="2"/>
      <c r="AQ329" s="2"/>
      <c r="AR329" s="2"/>
      <c r="AS329" s="2"/>
      <c r="AT329" s="2"/>
      <c r="AU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7"/>
      <c r="AO330" s="7"/>
      <c r="AP330" s="2"/>
      <c r="AQ330" s="2"/>
      <c r="AR330" s="2"/>
      <c r="AS330" s="2"/>
      <c r="AT330" s="2"/>
      <c r="AU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7"/>
      <c r="AO331" s="7"/>
      <c r="AP331" s="2"/>
      <c r="AQ331" s="2"/>
      <c r="AR331" s="2"/>
      <c r="AS331" s="2"/>
      <c r="AT331" s="2"/>
      <c r="AU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7"/>
      <c r="AO332" s="7"/>
      <c r="AP332" s="2"/>
      <c r="AQ332" s="2"/>
      <c r="AR332" s="2"/>
      <c r="AS332" s="2"/>
      <c r="AT332" s="2"/>
      <c r="AU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7"/>
      <c r="AO333" s="7"/>
      <c r="AP333" s="2"/>
      <c r="AQ333" s="2"/>
      <c r="AR333" s="2"/>
      <c r="AS333" s="2"/>
      <c r="AT333" s="2"/>
      <c r="AU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7"/>
      <c r="AO334" s="7"/>
      <c r="AP334" s="2"/>
      <c r="AQ334" s="2"/>
      <c r="AR334" s="2"/>
      <c r="AS334" s="2"/>
      <c r="AT334" s="2"/>
      <c r="AU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7"/>
      <c r="AO335" s="7"/>
      <c r="AP335" s="2"/>
      <c r="AQ335" s="2"/>
      <c r="AR335" s="2"/>
      <c r="AS335" s="2"/>
      <c r="AT335" s="2"/>
      <c r="AU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7"/>
      <c r="AO336" s="7"/>
      <c r="AP336" s="2"/>
      <c r="AQ336" s="2"/>
      <c r="AR336" s="2"/>
      <c r="AS336" s="2"/>
      <c r="AT336" s="2"/>
      <c r="AU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7"/>
      <c r="AO337" s="7"/>
      <c r="AP337" s="2"/>
      <c r="AQ337" s="2"/>
      <c r="AR337" s="2"/>
      <c r="AS337" s="2"/>
      <c r="AT337" s="2"/>
      <c r="AU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7"/>
      <c r="AO338" s="7"/>
      <c r="AP338" s="2"/>
      <c r="AQ338" s="2"/>
      <c r="AR338" s="2"/>
      <c r="AS338" s="2"/>
      <c r="AT338" s="2"/>
      <c r="AU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7"/>
      <c r="AO339" s="7"/>
      <c r="AP339" s="2"/>
      <c r="AQ339" s="2"/>
      <c r="AR339" s="2"/>
      <c r="AS339" s="2"/>
      <c r="AT339" s="2"/>
      <c r="AU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7"/>
      <c r="AO340" s="7"/>
      <c r="AP340" s="2"/>
      <c r="AQ340" s="2"/>
      <c r="AR340" s="2"/>
      <c r="AS340" s="2"/>
      <c r="AT340" s="2"/>
      <c r="AU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7"/>
      <c r="AO341" s="7"/>
      <c r="AP341" s="2"/>
      <c r="AQ341" s="2"/>
      <c r="AR341" s="2"/>
      <c r="AS341" s="2"/>
      <c r="AT341" s="2"/>
      <c r="AU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7"/>
      <c r="AO342" s="7"/>
      <c r="AP342" s="2"/>
      <c r="AQ342" s="2"/>
      <c r="AR342" s="2"/>
      <c r="AS342" s="2"/>
      <c r="AT342" s="2"/>
      <c r="AU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7"/>
      <c r="AO343" s="7"/>
      <c r="AP343" s="2"/>
      <c r="AQ343" s="2"/>
      <c r="AR343" s="2"/>
      <c r="AS343" s="2"/>
      <c r="AT343" s="2"/>
      <c r="AU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7"/>
      <c r="AO344" s="7"/>
      <c r="AP344" s="2"/>
      <c r="AQ344" s="2"/>
      <c r="AR344" s="2"/>
      <c r="AS344" s="2"/>
      <c r="AT344" s="2"/>
      <c r="AU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7"/>
      <c r="AO345" s="7"/>
      <c r="AP345" s="2"/>
      <c r="AQ345" s="2"/>
      <c r="AR345" s="2"/>
      <c r="AS345" s="2"/>
      <c r="AT345" s="2"/>
      <c r="AU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7"/>
      <c r="AO346" s="7"/>
      <c r="AP346" s="2"/>
      <c r="AQ346" s="2"/>
      <c r="AR346" s="2"/>
      <c r="AS346" s="2"/>
      <c r="AT346" s="2"/>
      <c r="AU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7"/>
      <c r="AO347" s="7"/>
      <c r="AP347" s="2"/>
      <c r="AQ347" s="2"/>
      <c r="AR347" s="2"/>
      <c r="AS347" s="2"/>
      <c r="AT347" s="2"/>
      <c r="AU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7"/>
      <c r="AO348" s="7"/>
      <c r="AP348" s="2"/>
      <c r="AQ348" s="2"/>
      <c r="AR348" s="2"/>
      <c r="AS348" s="2"/>
      <c r="AT348" s="2"/>
      <c r="AU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7"/>
      <c r="AO349" s="7"/>
      <c r="AP349" s="2"/>
      <c r="AQ349" s="2"/>
      <c r="AR349" s="2"/>
      <c r="AS349" s="2"/>
      <c r="AT349" s="2"/>
      <c r="AU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7"/>
      <c r="AO350" s="7"/>
      <c r="AP350" s="2"/>
      <c r="AQ350" s="2"/>
      <c r="AR350" s="2"/>
      <c r="AS350" s="2"/>
      <c r="AT350" s="2"/>
      <c r="AU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7"/>
      <c r="AO351" s="7"/>
      <c r="AP351" s="2"/>
      <c r="AQ351" s="2"/>
      <c r="AR351" s="2"/>
      <c r="AS351" s="2"/>
      <c r="AT351" s="2"/>
      <c r="AU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7"/>
      <c r="AO352" s="7"/>
      <c r="AP352" s="2"/>
      <c r="AQ352" s="2"/>
      <c r="AR352" s="2"/>
      <c r="AS352" s="2"/>
      <c r="AT352" s="2"/>
      <c r="AU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7"/>
      <c r="AO353" s="7"/>
      <c r="AP353" s="2"/>
      <c r="AQ353" s="2"/>
      <c r="AR353" s="2"/>
      <c r="AS353" s="2"/>
      <c r="AT353" s="2"/>
      <c r="AU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7"/>
      <c r="AO354" s="7"/>
      <c r="AP354" s="2"/>
      <c r="AQ354" s="2"/>
      <c r="AR354" s="2"/>
      <c r="AS354" s="2"/>
      <c r="AT354" s="2"/>
      <c r="AU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7"/>
      <c r="AO355" s="7"/>
      <c r="AP355" s="2"/>
      <c r="AQ355" s="2"/>
      <c r="AR355" s="2"/>
      <c r="AS355" s="2"/>
      <c r="AT355" s="2"/>
      <c r="AU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7"/>
      <c r="AO356" s="7"/>
      <c r="AP356" s="2"/>
      <c r="AQ356" s="2"/>
      <c r="AR356" s="2"/>
      <c r="AS356" s="2"/>
      <c r="AT356" s="2"/>
      <c r="AU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7"/>
      <c r="AO357" s="7"/>
      <c r="AP357" s="2"/>
      <c r="AQ357" s="2"/>
      <c r="AR357" s="2"/>
      <c r="AS357" s="2"/>
      <c r="AT357" s="2"/>
      <c r="AU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7"/>
      <c r="AO358" s="7"/>
      <c r="AP358" s="2"/>
      <c r="AQ358" s="2"/>
      <c r="AR358" s="2"/>
      <c r="AS358" s="2"/>
      <c r="AT358" s="2"/>
      <c r="AU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7"/>
      <c r="AO359" s="7"/>
      <c r="AP359" s="2"/>
      <c r="AQ359" s="2"/>
      <c r="AR359" s="2"/>
      <c r="AS359" s="2"/>
      <c r="AT359" s="2"/>
      <c r="AU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7"/>
      <c r="AO360" s="7"/>
      <c r="AP360" s="2"/>
      <c r="AQ360" s="2"/>
      <c r="AR360" s="2"/>
      <c r="AS360" s="2"/>
      <c r="AT360" s="2"/>
      <c r="AU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7"/>
      <c r="AO361" s="7"/>
      <c r="AP361" s="2"/>
      <c r="AQ361" s="2"/>
      <c r="AR361" s="2"/>
      <c r="AS361" s="2"/>
      <c r="AT361" s="2"/>
      <c r="AU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7"/>
      <c r="AO362" s="7"/>
      <c r="AP362" s="2"/>
      <c r="AQ362" s="2"/>
      <c r="AR362" s="2"/>
      <c r="AS362" s="2"/>
      <c r="AT362" s="2"/>
      <c r="AU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7"/>
      <c r="AO363" s="7"/>
      <c r="AP363" s="2"/>
      <c r="AQ363" s="2"/>
      <c r="AR363" s="2"/>
      <c r="AS363" s="2"/>
      <c r="AT363" s="2"/>
      <c r="AU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7"/>
      <c r="AO364" s="7"/>
      <c r="AP364" s="2"/>
      <c r="AQ364" s="2"/>
      <c r="AR364" s="2"/>
      <c r="AS364" s="2"/>
      <c r="AT364" s="2"/>
      <c r="AU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7"/>
      <c r="AO365" s="7"/>
      <c r="AP365" s="2"/>
      <c r="AQ365" s="2"/>
      <c r="AR365" s="2"/>
      <c r="AS365" s="2"/>
      <c r="AT365" s="2"/>
      <c r="AU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7"/>
      <c r="AO366" s="7"/>
      <c r="AP366" s="2"/>
      <c r="AQ366" s="2"/>
      <c r="AR366" s="2"/>
      <c r="AS366" s="2"/>
      <c r="AT366" s="2"/>
      <c r="AU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7"/>
      <c r="AO367" s="7"/>
      <c r="AP367" s="2"/>
      <c r="AQ367" s="2"/>
      <c r="AR367" s="2"/>
      <c r="AS367" s="2"/>
      <c r="AT367" s="2"/>
      <c r="AU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7"/>
      <c r="AO368" s="7"/>
      <c r="AP368" s="2"/>
      <c r="AQ368" s="2"/>
      <c r="AR368" s="2"/>
      <c r="AS368" s="2"/>
      <c r="AT368" s="2"/>
      <c r="AU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7"/>
      <c r="AO369" s="7"/>
      <c r="AP369" s="2"/>
      <c r="AQ369" s="2"/>
      <c r="AR369" s="2"/>
      <c r="AS369" s="2"/>
      <c r="AT369" s="2"/>
      <c r="AU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7"/>
      <c r="AO370" s="7"/>
      <c r="AP370" s="2"/>
      <c r="AQ370" s="2"/>
      <c r="AR370" s="2"/>
      <c r="AS370" s="2"/>
      <c r="AT370" s="2"/>
      <c r="AU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7"/>
      <c r="AO371" s="7"/>
      <c r="AP371" s="2"/>
      <c r="AQ371" s="2"/>
      <c r="AR371" s="2"/>
      <c r="AS371" s="2"/>
      <c r="AT371" s="2"/>
      <c r="AU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7"/>
      <c r="AO372" s="7"/>
      <c r="AP372" s="2"/>
      <c r="AQ372" s="2"/>
      <c r="AR372" s="2"/>
      <c r="AS372" s="2"/>
      <c r="AT372" s="2"/>
      <c r="AU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7"/>
      <c r="AO373" s="7"/>
      <c r="AP373" s="2"/>
      <c r="AQ373" s="2"/>
      <c r="AR373" s="2"/>
      <c r="AS373" s="2"/>
      <c r="AT373" s="2"/>
      <c r="AU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7"/>
      <c r="AO374" s="7"/>
      <c r="AP374" s="2"/>
      <c r="AQ374" s="2"/>
      <c r="AR374" s="2"/>
      <c r="AS374" s="2"/>
      <c r="AT374" s="2"/>
      <c r="AU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7"/>
      <c r="AO375" s="7"/>
      <c r="AP375" s="2"/>
      <c r="AQ375" s="2"/>
      <c r="AR375" s="2"/>
      <c r="AS375" s="2"/>
      <c r="AT375" s="2"/>
      <c r="AU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7"/>
      <c r="AO376" s="7"/>
      <c r="AP376" s="2"/>
      <c r="AQ376" s="2"/>
      <c r="AR376" s="2"/>
      <c r="AS376" s="2"/>
      <c r="AT376" s="2"/>
      <c r="AU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7"/>
      <c r="AO377" s="7"/>
      <c r="AP377" s="2"/>
      <c r="AQ377" s="2"/>
      <c r="AR377" s="2"/>
      <c r="AS377" s="2"/>
      <c r="AT377" s="2"/>
      <c r="AU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7"/>
      <c r="AO378" s="7"/>
      <c r="AP378" s="2"/>
      <c r="AQ378" s="2"/>
      <c r="AR378" s="2"/>
      <c r="AS378" s="2"/>
      <c r="AT378" s="2"/>
      <c r="AU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7"/>
      <c r="AO379" s="7"/>
      <c r="AP379" s="2"/>
      <c r="AQ379" s="2"/>
      <c r="AR379" s="2"/>
      <c r="AS379" s="2"/>
      <c r="AT379" s="2"/>
      <c r="AU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7"/>
      <c r="AO380" s="7"/>
      <c r="AP380" s="2"/>
      <c r="AQ380" s="2"/>
      <c r="AR380" s="2"/>
      <c r="AS380" s="2"/>
      <c r="AT380" s="2"/>
      <c r="AU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7"/>
      <c r="AO381" s="7"/>
      <c r="AP381" s="2"/>
      <c r="AQ381" s="2"/>
      <c r="AR381" s="2"/>
      <c r="AS381" s="2"/>
      <c r="AT381" s="2"/>
      <c r="AU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7"/>
      <c r="AO382" s="7"/>
      <c r="AP382" s="2"/>
      <c r="AQ382" s="2"/>
      <c r="AR382" s="2"/>
      <c r="AS382" s="2"/>
      <c r="AT382" s="2"/>
      <c r="AU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7"/>
      <c r="AO383" s="7"/>
      <c r="AP383" s="2"/>
      <c r="AQ383" s="2"/>
      <c r="AR383" s="2"/>
      <c r="AS383" s="2"/>
      <c r="AT383" s="2"/>
      <c r="AU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7"/>
      <c r="AO384" s="7"/>
      <c r="AP384" s="2"/>
      <c r="AQ384" s="2"/>
      <c r="AR384" s="2"/>
      <c r="AS384" s="2"/>
      <c r="AT384" s="2"/>
      <c r="AU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7"/>
      <c r="AO385" s="7"/>
      <c r="AP385" s="2"/>
      <c r="AQ385" s="2"/>
      <c r="AR385" s="2"/>
      <c r="AS385" s="2"/>
      <c r="AT385" s="2"/>
      <c r="AU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7"/>
      <c r="AO386" s="7"/>
      <c r="AP386" s="2"/>
      <c r="AQ386" s="2"/>
      <c r="AR386" s="2"/>
      <c r="AS386" s="2"/>
      <c r="AT386" s="2"/>
      <c r="AU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7"/>
      <c r="AO387" s="7"/>
      <c r="AP387" s="2"/>
      <c r="AQ387" s="2"/>
      <c r="AR387" s="2"/>
      <c r="AS387" s="2"/>
      <c r="AT387" s="2"/>
      <c r="AU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7"/>
      <c r="AO388" s="7"/>
      <c r="AP388" s="2"/>
      <c r="AQ388" s="2"/>
      <c r="AR388" s="2"/>
      <c r="AS388" s="2"/>
      <c r="AT388" s="2"/>
      <c r="AU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7"/>
      <c r="AO389" s="7"/>
      <c r="AP389" s="2"/>
      <c r="AQ389" s="2"/>
      <c r="AR389" s="2"/>
      <c r="AS389" s="2"/>
      <c r="AT389" s="2"/>
      <c r="AU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7"/>
      <c r="AO390" s="7"/>
      <c r="AP390" s="2"/>
      <c r="AQ390" s="2"/>
      <c r="AR390" s="2"/>
      <c r="AS390" s="2"/>
      <c r="AT390" s="2"/>
      <c r="AU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7"/>
      <c r="AO391" s="7"/>
      <c r="AP391" s="2"/>
      <c r="AQ391" s="2"/>
      <c r="AR391" s="2"/>
      <c r="AS391" s="2"/>
      <c r="AT391" s="2"/>
      <c r="AU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7"/>
      <c r="AO392" s="7"/>
      <c r="AP392" s="2"/>
      <c r="AQ392" s="2"/>
      <c r="AR392" s="2"/>
      <c r="AS392" s="2"/>
      <c r="AT392" s="2"/>
      <c r="AU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7"/>
      <c r="AO393" s="7"/>
      <c r="AP393" s="2"/>
      <c r="AQ393" s="2"/>
      <c r="AR393" s="2"/>
      <c r="AS393" s="2"/>
      <c r="AT393" s="2"/>
      <c r="AU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7"/>
      <c r="AO394" s="7"/>
      <c r="AP394" s="2"/>
      <c r="AQ394" s="2"/>
      <c r="AR394" s="2"/>
      <c r="AS394" s="2"/>
      <c r="AT394" s="2"/>
      <c r="AU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7"/>
      <c r="AO395" s="7"/>
      <c r="AP395" s="2"/>
      <c r="AQ395" s="2"/>
      <c r="AR395" s="2"/>
      <c r="AS395" s="2"/>
      <c r="AT395" s="2"/>
      <c r="AU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7"/>
      <c r="AO396" s="7"/>
      <c r="AP396" s="2"/>
      <c r="AQ396" s="2"/>
      <c r="AR396" s="2"/>
      <c r="AS396" s="2"/>
      <c r="AT396" s="2"/>
      <c r="AU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7"/>
      <c r="AO397" s="7"/>
      <c r="AP397" s="2"/>
      <c r="AQ397" s="2"/>
      <c r="AR397" s="2"/>
      <c r="AS397" s="2"/>
      <c r="AT397" s="2"/>
      <c r="AU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7"/>
      <c r="AO398" s="7"/>
      <c r="AP398" s="2"/>
      <c r="AQ398" s="2"/>
      <c r="AR398" s="2"/>
      <c r="AS398" s="2"/>
      <c r="AT398" s="2"/>
      <c r="AU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7"/>
      <c r="AO399" s="7"/>
      <c r="AP399" s="2"/>
      <c r="AQ399" s="2"/>
      <c r="AR399" s="2"/>
      <c r="AS399" s="2"/>
      <c r="AT399" s="2"/>
      <c r="AU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7"/>
      <c r="AO400" s="7"/>
      <c r="AP400" s="2"/>
      <c r="AQ400" s="2"/>
      <c r="AR400" s="2"/>
      <c r="AS400" s="2"/>
      <c r="AT400" s="2"/>
      <c r="AU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7"/>
      <c r="AO401" s="7"/>
      <c r="AP401" s="2"/>
      <c r="AQ401" s="2"/>
      <c r="AR401" s="2"/>
      <c r="AS401" s="2"/>
      <c r="AT401" s="2"/>
      <c r="AU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7"/>
      <c r="AO402" s="7"/>
      <c r="AP402" s="2"/>
      <c r="AQ402" s="2"/>
      <c r="AR402" s="2"/>
      <c r="AS402" s="2"/>
      <c r="AT402" s="2"/>
      <c r="AU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7"/>
      <c r="AO403" s="7"/>
      <c r="AP403" s="2"/>
      <c r="AQ403" s="2"/>
      <c r="AR403" s="2"/>
      <c r="AS403" s="2"/>
      <c r="AT403" s="2"/>
      <c r="AU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7"/>
      <c r="AO404" s="7"/>
      <c r="AP404" s="2"/>
      <c r="AQ404" s="2"/>
      <c r="AR404" s="2"/>
      <c r="AS404" s="2"/>
      <c r="AT404" s="2"/>
      <c r="AU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7"/>
      <c r="AO405" s="7"/>
      <c r="AP405" s="2"/>
      <c r="AQ405" s="2"/>
      <c r="AR405" s="2"/>
      <c r="AS405" s="2"/>
      <c r="AT405" s="2"/>
      <c r="AU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7"/>
      <c r="AO406" s="7"/>
      <c r="AP406" s="2"/>
      <c r="AQ406" s="2"/>
      <c r="AR406" s="2"/>
      <c r="AS406" s="2"/>
      <c r="AT406" s="2"/>
      <c r="AU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7"/>
      <c r="AO407" s="7"/>
      <c r="AP407" s="2"/>
      <c r="AQ407" s="2"/>
      <c r="AR407" s="2"/>
      <c r="AS407" s="2"/>
      <c r="AT407" s="2"/>
      <c r="AU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7"/>
      <c r="AO408" s="7"/>
      <c r="AP408" s="2"/>
      <c r="AQ408" s="2"/>
      <c r="AR408" s="2"/>
      <c r="AS408" s="2"/>
      <c r="AT408" s="2"/>
      <c r="AU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7"/>
      <c r="AO409" s="7"/>
      <c r="AP409" s="2"/>
      <c r="AQ409" s="2"/>
      <c r="AR409" s="2"/>
      <c r="AS409" s="2"/>
      <c r="AT409" s="2"/>
      <c r="AU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7"/>
      <c r="AO410" s="7"/>
      <c r="AP410" s="2"/>
      <c r="AQ410" s="2"/>
      <c r="AR410" s="2"/>
      <c r="AS410" s="2"/>
      <c r="AT410" s="2"/>
      <c r="AU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7"/>
      <c r="AO411" s="7"/>
      <c r="AP411" s="2"/>
      <c r="AQ411" s="2"/>
      <c r="AR411" s="2"/>
      <c r="AS411" s="2"/>
      <c r="AT411" s="2"/>
      <c r="AU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7"/>
      <c r="AO412" s="7"/>
      <c r="AP412" s="2"/>
      <c r="AQ412" s="2"/>
      <c r="AR412" s="2"/>
      <c r="AS412" s="2"/>
      <c r="AT412" s="2"/>
      <c r="AU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7"/>
      <c r="AO413" s="7"/>
      <c r="AP413" s="2"/>
      <c r="AQ413" s="2"/>
      <c r="AR413" s="2"/>
      <c r="AS413" s="2"/>
      <c r="AT413" s="2"/>
      <c r="AU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7"/>
      <c r="AO414" s="7"/>
      <c r="AP414" s="2"/>
      <c r="AQ414" s="2"/>
      <c r="AR414" s="2"/>
      <c r="AS414" s="2"/>
      <c r="AT414" s="2"/>
      <c r="AU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7"/>
      <c r="AO415" s="7"/>
      <c r="AP415" s="2"/>
      <c r="AQ415" s="2"/>
      <c r="AR415" s="2"/>
      <c r="AS415" s="2"/>
      <c r="AT415" s="2"/>
      <c r="AU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7"/>
      <c r="AO416" s="7"/>
      <c r="AP416" s="2"/>
      <c r="AQ416" s="2"/>
      <c r="AR416" s="2"/>
      <c r="AS416" s="2"/>
      <c r="AT416" s="2"/>
      <c r="AU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7"/>
      <c r="AO417" s="7"/>
      <c r="AP417" s="2"/>
      <c r="AQ417" s="2"/>
      <c r="AR417" s="2"/>
      <c r="AS417" s="2"/>
      <c r="AT417" s="2"/>
      <c r="AU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7"/>
      <c r="AO418" s="7"/>
      <c r="AP418" s="2"/>
      <c r="AQ418" s="2"/>
      <c r="AR418" s="2"/>
      <c r="AS418" s="2"/>
      <c r="AT418" s="2"/>
      <c r="AU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7"/>
      <c r="AO419" s="7"/>
      <c r="AP419" s="2"/>
      <c r="AQ419" s="2"/>
      <c r="AR419" s="2"/>
      <c r="AS419" s="2"/>
      <c r="AT419" s="2"/>
      <c r="AU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7"/>
      <c r="AO420" s="7"/>
      <c r="AP420" s="2"/>
      <c r="AQ420" s="2"/>
      <c r="AR420" s="2"/>
      <c r="AS420" s="2"/>
      <c r="AT420" s="2"/>
      <c r="AU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7"/>
      <c r="AO421" s="7"/>
      <c r="AP421" s="2"/>
      <c r="AQ421" s="2"/>
      <c r="AR421" s="2"/>
      <c r="AS421" s="2"/>
      <c r="AT421" s="2"/>
      <c r="AU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7"/>
      <c r="AO422" s="7"/>
      <c r="AP422" s="2"/>
      <c r="AQ422" s="2"/>
      <c r="AR422" s="2"/>
      <c r="AS422" s="2"/>
      <c r="AT422" s="2"/>
      <c r="AU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7"/>
      <c r="AO423" s="7"/>
      <c r="AP423" s="2"/>
      <c r="AQ423" s="2"/>
      <c r="AR423" s="2"/>
      <c r="AS423" s="2"/>
      <c r="AT423" s="2"/>
      <c r="AU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7"/>
      <c r="AO424" s="7"/>
      <c r="AP424" s="2"/>
      <c r="AQ424" s="2"/>
      <c r="AR424" s="2"/>
      <c r="AS424" s="2"/>
      <c r="AT424" s="2"/>
      <c r="AU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7"/>
      <c r="AO425" s="7"/>
      <c r="AP425" s="2"/>
      <c r="AQ425" s="2"/>
      <c r="AR425" s="2"/>
      <c r="AS425" s="2"/>
      <c r="AT425" s="2"/>
      <c r="AU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7"/>
      <c r="AO426" s="7"/>
      <c r="AP426" s="2"/>
      <c r="AQ426" s="2"/>
      <c r="AR426" s="2"/>
      <c r="AS426" s="2"/>
      <c r="AT426" s="2"/>
      <c r="AU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7"/>
      <c r="AO427" s="7"/>
      <c r="AP427" s="2"/>
      <c r="AQ427" s="2"/>
      <c r="AR427" s="2"/>
      <c r="AS427" s="2"/>
      <c r="AT427" s="2"/>
      <c r="AU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7"/>
      <c r="AO428" s="7"/>
      <c r="AP428" s="2"/>
      <c r="AQ428" s="2"/>
      <c r="AR428" s="2"/>
      <c r="AS428" s="2"/>
      <c r="AT428" s="2"/>
      <c r="AU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7"/>
      <c r="AO429" s="7"/>
      <c r="AP429" s="2"/>
      <c r="AQ429" s="2"/>
      <c r="AR429" s="2"/>
      <c r="AS429" s="2"/>
      <c r="AT429" s="2"/>
      <c r="AU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7"/>
      <c r="AO430" s="7"/>
      <c r="AP430" s="2"/>
      <c r="AQ430" s="2"/>
      <c r="AR430" s="2"/>
      <c r="AS430" s="2"/>
      <c r="AT430" s="2"/>
      <c r="AU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7"/>
      <c r="AO431" s="7"/>
      <c r="AP431" s="2"/>
      <c r="AQ431" s="2"/>
      <c r="AR431" s="2"/>
      <c r="AS431" s="2"/>
      <c r="AT431" s="2"/>
      <c r="AU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7"/>
      <c r="AO432" s="7"/>
      <c r="AP432" s="2"/>
      <c r="AQ432" s="2"/>
      <c r="AR432" s="2"/>
      <c r="AS432" s="2"/>
      <c r="AT432" s="2"/>
      <c r="AU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7"/>
      <c r="AO433" s="7"/>
      <c r="AP433" s="2"/>
      <c r="AQ433" s="2"/>
      <c r="AR433" s="2"/>
      <c r="AS433" s="2"/>
      <c r="AT433" s="2"/>
      <c r="AU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7"/>
      <c r="AO434" s="7"/>
      <c r="AP434" s="2"/>
      <c r="AQ434" s="2"/>
      <c r="AR434" s="2"/>
      <c r="AS434" s="2"/>
      <c r="AT434" s="2"/>
      <c r="AU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7"/>
      <c r="AO435" s="7"/>
      <c r="AP435" s="2"/>
      <c r="AQ435" s="2"/>
      <c r="AR435" s="2"/>
      <c r="AS435" s="2"/>
      <c r="AT435" s="2"/>
      <c r="AU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7"/>
      <c r="AO436" s="7"/>
      <c r="AP436" s="2"/>
      <c r="AQ436" s="2"/>
      <c r="AR436" s="2"/>
      <c r="AS436" s="2"/>
      <c r="AT436" s="2"/>
      <c r="AU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7"/>
      <c r="AO437" s="7"/>
      <c r="AP437" s="2"/>
      <c r="AQ437" s="2"/>
      <c r="AR437" s="2"/>
      <c r="AS437" s="2"/>
      <c r="AT437" s="2"/>
      <c r="AU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7"/>
      <c r="AO438" s="7"/>
      <c r="AP438" s="2"/>
      <c r="AQ438" s="2"/>
      <c r="AR438" s="2"/>
      <c r="AS438" s="2"/>
      <c r="AT438" s="2"/>
      <c r="AU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7"/>
      <c r="AO439" s="7"/>
      <c r="AP439" s="2"/>
      <c r="AQ439" s="2"/>
      <c r="AR439" s="2"/>
      <c r="AS439" s="2"/>
      <c r="AT439" s="2"/>
      <c r="AU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7"/>
      <c r="AO440" s="7"/>
      <c r="AP440" s="2"/>
      <c r="AQ440" s="2"/>
      <c r="AR440" s="2"/>
      <c r="AS440" s="2"/>
      <c r="AT440" s="2"/>
      <c r="AU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7"/>
      <c r="AO441" s="7"/>
      <c r="AP441" s="2"/>
      <c r="AQ441" s="2"/>
      <c r="AR441" s="2"/>
      <c r="AS441" s="2"/>
      <c r="AT441" s="2"/>
      <c r="AU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7"/>
      <c r="AO442" s="7"/>
      <c r="AP442" s="2"/>
      <c r="AQ442" s="2"/>
      <c r="AR442" s="2"/>
      <c r="AS442" s="2"/>
      <c r="AT442" s="2"/>
      <c r="AU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7"/>
      <c r="AO443" s="7"/>
      <c r="AP443" s="2"/>
      <c r="AQ443" s="2"/>
      <c r="AR443" s="2"/>
      <c r="AS443" s="2"/>
      <c r="AT443" s="2"/>
      <c r="AU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7"/>
      <c r="AO444" s="7"/>
      <c r="AP444" s="2"/>
      <c r="AQ444" s="2"/>
      <c r="AR444" s="2"/>
      <c r="AS444" s="2"/>
      <c r="AT444" s="2"/>
      <c r="AU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7"/>
      <c r="AO445" s="7"/>
      <c r="AP445" s="2"/>
      <c r="AQ445" s="2"/>
      <c r="AR445" s="2"/>
      <c r="AS445" s="2"/>
      <c r="AT445" s="2"/>
      <c r="AU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7"/>
      <c r="AO446" s="7"/>
      <c r="AP446" s="2"/>
      <c r="AQ446" s="2"/>
      <c r="AR446" s="2"/>
      <c r="AS446" s="2"/>
      <c r="AT446" s="2"/>
      <c r="AU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7"/>
      <c r="AO447" s="7"/>
      <c r="AP447" s="2"/>
      <c r="AQ447" s="2"/>
      <c r="AR447" s="2"/>
      <c r="AS447" s="2"/>
      <c r="AT447" s="2"/>
      <c r="AU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7"/>
      <c r="AO448" s="7"/>
      <c r="AP448" s="2"/>
      <c r="AQ448" s="2"/>
      <c r="AR448" s="2"/>
      <c r="AS448" s="2"/>
      <c r="AT448" s="2"/>
      <c r="AU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7"/>
      <c r="AO449" s="7"/>
      <c r="AP449" s="2"/>
      <c r="AQ449" s="2"/>
      <c r="AR449" s="2"/>
      <c r="AS449" s="2"/>
      <c r="AT449" s="2"/>
      <c r="AU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7"/>
      <c r="AO450" s="7"/>
      <c r="AP450" s="2"/>
      <c r="AQ450" s="2"/>
      <c r="AR450" s="2"/>
      <c r="AS450" s="2"/>
      <c r="AT450" s="2"/>
      <c r="AU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7"/>
      <c r="AO451" s="7"/>
      <c r="AP451" s="2"/>
      <c r="AQ451" s="2"/>
      <c r="AR451" s="2"/>
      <c r="AS451" s="2"/>
      <c r="AT451" s="2"/>
      <c r="AU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7"/>
      <c r="AO452" s="7"/>
      <c r="AP452" s="2"/>
      <c r="AQ452" s="2"/>
      <c r="AR452" s="2"/>
      <c r="AS452" s="2"/>
      <c r="AT452" s="2"/>
      <c r="AU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7"/>
      <c r="AO453" s="7"/>
      <c r="AP453" s="2"/>
      <c r="AQ453" s="2"/>
      <c r="AR453" s="2"/>
      <c r="AS453" s="2"/>
      <c r="AT453" s="2"/>
      <c r="AU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7"/>
      <c r="AO454" s="7"/>
      <c r="AP454" s="2"/>
      <c r="AQ454" s="2"/>
      <c r="AR454" s="2"/>
      <c r="AS454" s="2"/>
      <c r="AT454" s="2"/>
      <c r="AU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7"/>
      <c r="AO455" s="7"/>
      <c r="AP455" s="2"/>
      <c r="AQ455" s="2"/>
      <c r="AR455" s="2"/>
      <c r="AS455" s="2"/>
      <c r="AT455" s="2"/>
      <c r="AU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7"/>
      <c r="AO456" s="7"/>
      <c r="AP456" s="2"/>
      <c r="AQ456" s="2"/>
      <c r="AR456" s="2"/>
      <c r="AS456" s="2"/>
      <c r="AT456" s="2"/>
      <c r="AU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7"/>
      <c r="AO457" s="7"/>
      <c r="AP457" s="2"/>
      <c r="AQ457" s="2"/>
      <c r="AR457" s="2"/>
      <c r="AS457" s="2"/>
      <c r="AT457" s="2"/>
      <c r="AU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7"/>
      <c r="AO458" s="7"/>
      <c r="AP458" s="2"/>
      <c r="AQ458" s="2"/>
      <c r="AR458" s="2"/>
      <c r="AS458" s="2"/>
      <c r="AT458" s="2"/>
      <c r="AU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7"/>
      <c r="AO459" s="7"/>
      <c r="AP459" s="2"/>
      <c r="AQ459" s="2"/>
      <c r="AR459" s="2"/>
      <c r="AS459" s="2"/>
      <c r="AT459" s="2"/>
      <c r="AU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7"/>
      <c r="AO460" s="7"/>
      <c r="AP460" s="2"/>
      <c r="AQ460" s="2"/>
      <c r="AR460" s="2"/>
      <c r="AS460" s="2"/>
      <c r="AT460" s="2"/>
      <c r="AU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7"/>
      <c r="AO461" s="7"/>
      <c r="AP461" s="2"/>
      <c r="AQ461" s="2"/>
      <c r="AR461" s="2"/>
      <c r="AS461" s="2"/>
      <c r="AT461" s="2"/>
      <c r="AU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7"/>
      <c r="AO462" s="7"/>
      <c r="AP462" s="2"/>
      <c r="AQ462" s="2"/>
      <c r="AR462" s="2"/>
      <c r="AS462" s="2"/>
      <c r="AT462" s="2"/>
      <c r="AU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7"/>
      <c r="AO463" s="7"/>
      <c r="AP463" s="2"/>
      <c r="AQ463" s="2"/>
      <c r="AR463" s="2"/>
      <c r="AS463" s="2"/>
      <c r="AT463" s="2"/>
      <c r="AU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7"/>
      <c r="AO464" s="7"/>
      <c r="AP464" s="2"/>
      <c r="AQ464" s="2"/>
      <c r="AR464" s="2"/>
      <c r="AS464" s="2"/>
      <c r="AT464" s="2"/>
      <c r="AU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7"/>
      <c r="AO465" s="7"/>
      <c r="AP465" s="2"/>
      <c r="AQ465" s="2"/>
      <c r="AR465" s="2"/>
      <c r="AS465" s="2"/>
      <c r="AT465" s="2"/>
      <c r="AU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7"/>
      <c r="AO466" s="7"/>
      <c r="AP466" s="2"/>
      <c r="AQ466" s="2"/>
      <c r="AR466" s="2"/>
      <c r="AS466" s="2"/>
      <c r="AT466" s="2"/>
      <c r="AU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7"/>
      <c r="AO467" s="7"/>
      <c r="AP467" s="2"/>
      <c r="AQ467" s="2"/>
      <c r="AR467" s="2"/>
      <c r="AS467" s="2"/>
      <c r="AT467" s="2"/>
      <c r="AU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7"/>
      <c r="AO468" s="7"/>
      <c r="AP468" s="2"/>
      <c r="AQ468" s="2"/>
      <c r="AR468" s="2"/>
      <c r="AS468" s="2"/>
      <c r="AT468" s="2"/>
      <c r="AU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7"/>
      <c r="AO469" s="7"/>
      <c r="AP469" s="2"/>
      <c r="AQ469" s="2"/>
      <c r="AR469" s="2"/>
      <c r="AS469" s="2"/>
      <c r="AT469" s="2"/>
      <c r="AU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7"/>
      <c r="AO470" s="7"/>
      <c r="AP470" s="2"/>
      <c r="AQ470" s="2"/>
      <c r="AR470" s="2"/>
      <c r="AS470" s="2"/>
      <c r="AT470" s="2"/>
      <c r="AU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7"/>
      <c r="AO471" s="7"/>
      <c r="AP471" s="2"/>
      <c r="AQ471" s="2"/>
      <c r="AR471" s="2"/>
      <c r="AS471" s="2"/>
      <c r="AT471" s="2"/>
      <c r="AU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7"/>
      <c r="AO472" s="7"/>
      <c r="AP472" s="2"/>
      <c r="AQ472" s="2"/>
      <c r="AR472" s="2"/>
      <c r="AS472" s="2"/>
      <c r="AT472" s="2"/>
      <c r="AU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7"/>
      <c r="AO473" s="7"/>
      <c r="AP473" s="2"/>
      <c r="AQ473" s="2"/>
      <c r="AR473" s="2"/>
      <c r="AS473" s="2"/>
      <c r="AT473" s="2"/>
      <c r="AU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7"/>
      <c r="AO474" s="7"/>
      <c r="AP474" s="2"/>
      <c r="AQ474" s="2"/>
      <c r="AR474" s="2"/>
      <c r="AS474" s="2"/>
      <c r="AT474" s="2"/>
      <c r="AU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7"/>
      <c r="AO475" s="7"/>
      <c r="AP475" s="2"/>
      <c r="AQ475" s="2"/>
      <c r="AR475" s="2"/>
      <c r="AS475" s="2"/>
      <c r="AT475" s="2"/>
      <c r="AU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7"/>
      <c r="AO476" s="7"/>
      <c r="AP476" s="2"/>
      <c r="AQ476" s="2"/>
      <c r="AR476" s="2"/>
      <c r="AS476" s="2"/>
      <c r="AT476" s="2"/>
      <c r="AU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7"/>
      <c r="AO477" s="7"/>
      <c r="AP477" s="2"/>
      <c r="AQ477" s="2"/>
      <c r="AR477" s="2"/>
      <c r="AS477" s="2"/>
      <c r="AT477" s="2"/>
      <c r="AU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7"/>
      <c r="AO478" s="7"/>
      <c r="AP478" s="2"/>
      <c r="AQ478" s="2"/>
      <c r="AR478" s="2"/>
      <c r="AS478" s="2"/>
      <c r="AT478" s="2"/>
      <c r="AU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7"/>
      <c r="AO479" s="7"/>
      <c r="AP479" s="2"/>
      <c r="AQ479" s="2"/>
      <c r="AR479" s="2"/>
      <c r="AS479" s="2"/>
      <c r="AT479" s="2"/>
      <c r="AU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7"/>
      <c r="AO480" s="7"/>
      <c r="AP480" s="2"/>
      <c r="AQ480" s="2"/>
      <c r="AR480" s="2"/>
      <c r="AS480" s="2"/>
      <c r="AT480" s="2"/>
      <c r="AU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7"/>
      <c r="AO481" s="7"/>
      <c r="AP481" s="2"/>
      <c r="AQ481" s="2"/>
      <c r="AR481" s="2"/>
      <c r="AS481" s="2"/>
      <c r="AT481" s="2"/>
      <c r="AU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7"/>
      <c r="AO482" s="7"/>
      <c r="AP482" s="2"/>
      <c r="AQ482" s="2"/>
      <c r="AR482" s="2"/>
      <c r="AS482" s="2"/>
      <c r="AT482" s="2"/>
      <c r="AU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7"/>
      <c r="AO483" s="7"/>
      <c r="AP483" s="2"/>
      <c r="AQ483" s="2"/>
      <c r="AR483" s="2"/>
      <c r="AS483" s="2"/>
      <c r="AT483" s="2"/>
      <c r="AU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7"/>
      <c r="AO484" s="7"/>
      <c r="AP484" s="2"/>
      <c r="AQ484" s="2"/>
      <c r="AR484" s="2"/>
      <c r="AS484" s="2"/>
      <c r="AT484" s="2"/>
      <c r="AU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7"/>
      <c r="AO485" s="7"/>
      <c r="AP485" s="2"/>
      <c r="AQ485" s="2"/>
      <c r="AR485" s="2"/>
      <c r="AS485" s="2"/>
      <c r="AT485" s="2"/>
      <c r="AU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7"/>
      <c r="AO486" s="7"/>
      <c r="AP486" s="2"/>
      <c r="AQ486" s="2"/>
      <c r="AR486" s="2"/>
      <c r="AS486" s="2"/>
      <c r="AT486" s="2"/>
      <c r="AU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7"/>
      <c r="AO487" s="7"/>
      <c r="AP487" s="2"/>
      <c r="AQ487" s="2"/>
      <c r="AR487" s="2"/>
      <c r="AS487" s="2"/>
      <c r="AT487" s="2"/>
      <c r="AU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7"/>
      <c r="AO488" s="7"/>
      <c r="AP488" s="2"/>
      <c r="AQ488" s="2"/>
      <c r="AR488" s="2"/>
      <c r="AS488" s="2"/>
      <c r="AT488" s="2"/>
      <c r="AU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7"/>
      <c r="AO489" s="7"/>
      <c r="AP489" s="2"/>
      <c r="AQ489" s="2"/>
      <c r="AR489" s="2"/>
      <c r="AS489" s="2"/>
      <c r="AT489" s="2"/>
      <c r="AU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7"/>
      <c r="AO490" s="7"/>
      <c r="AP490" s="2"/>
      <c r="AQ490" s="2"/>
      <c r="AR490" s="2"/>
      <c r="AS490" s="2"/>
      <c r="AT490" s="2"/>
      <c r="AU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7"/>
      <c r="AO491" s="7"/>
      <c r="AP491" s="2"/>
      <c r="AQ491" s="2"/>
      <c r="AR491" s="2"/>
      <c r="AS491" s="2"/>
      <c r="AT491" s="2"/>
      <c r="AU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7"/>
      <c r="AO492" s="7"/>
      <c r="AP492" s="2"/>
      <c r="AQ492" s="2"/>
      <c r="AR492" s="2"/>
      <c r="AS492" s="2"/>
      <c r="AT492" s="2"/>
      <c r="AU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7"/>
      <c r="AO493" s="7"/>
      <c r="AP493" s="2"/>
      <c r="AQ493" s="2"/>
      <c r="AR493" s="2"/>
      <c r="AS493" s="2"/>
      <c r="AT493" s="2"/>
      <c r="AU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7"/>
      <c r="AO494" s="7"/>
      <c r="AP494" s="2"/>
      <c r="AQ494" s="2"/>
      <c r="AR494" s="2"/>
      <c r="AS494" s="2"/>
      <c r="AT494" s="2"/>
      <c r="AU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7"/>
      <c r="AO495" s="7"/>
      <c r="AP495" s="2"/>
      <c r="AQ495" s="2"/>
      <c r="AR495" s="2"/>
      <c r="AS495" s="2"/>
      <c r="AT495" s="2"/>
      <c r="AU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7"/>
      <c r="AO496" s="7"/>
      <c r="AP496" s="2"/>
      <c r="AQ496" s="2"/>
      <c r="AR496" s="2"/>
      <c r="AS496" s="2"/>
      <c r="AT496" s="2"/>
      <c r="AU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7"/>
      <c r="AO497" s="7"/>
      <c r="AP497" s="2"/>
      <c r="AQ497" s="2"/>
      <c r="AR497" s="2"/>
      <c r="AS497" s="2"/>
      <c r="AT497" s="2"/>
      <c r="AU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7"/>
      <c r="AO498" s="7"/>
      <c r="AP498" s="2"/>
      <c r="AQ498" s="2"/>
      <c r="AR498" s="2"/>
      <c r="AS498" s="2"/>
      <c r="AT498" s="2"/>
      <c r="AU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7"/>
      <c r="AO499" s="7"/>
      <c r="AP499" s="2"/>
      <c r="AQ499" s="2"/>
      <c r="AR499" s="2"/>
      <c r="AS499" s="2"/>
      <c r="AT499" s="2"/>
      <c r="AU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7"/>
      <c r="AO500" s="7"/>
      <c r="AP500" s="2"/>
      <c r="AQ500" s="2"/>
      <c r="AR500" s="2"/>
      <c r="AS500" s="2"/>
      <c r="AT500" s="2"/>
      <c r="AU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7"/>
      <c r="AO501" s="7"/>
      <c r="AP501" s="2"/>
      <c r="AQ501" s="2"/>
      <c r="AR501" s="2"/>
      <c r="AS501" s="2"/>
      <c r="AT501" s="2"/>
      <c r="AU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7"/>
      <c r="AO502" s="7"/>
      <c r="AP502" s="2"/>
      <c r="AQ502" s="2"/>
      <c r="AR502" s="2"/>
      <c r="AS502" s="2"/>
      <c r="AT502" s="2"/>
      <c r="AU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7"/>
      <c r="AO503" s="7"/>
      <c r="AP503" s="2"/>
      <c r="AQ503" s="2"/>
      <c r="AR503" s="2"/>
      <c r="AS503" s="2"/>
      <c r="AT503" s="2"/>
      <c r="AU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7"/>
      <c r="AO504" s="7"/>
      <c r="AP504" s="2"/>
      <c r="AQ504" s="2"/>
      <c r="AR504" s="2"/>
      <c r="AS504" s="2"/>
      <c r="AT504" s="2"/>
      <c r="AU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7"/>
      <c r="AO505" s="7"/>
      <c r="AP505" s="2"/>
      <c r="AQ505" s="2"/>
      <c r="AR505" s="2"/>
      <c r="AS505" s="2"/>
      <c r="AT505" s="2"/>
      <c r="AU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7"/>
      <c r="AO506" s="7"/>
      <c r="AP506" s="2"/>
      <c r="AQ506" s="2"/>
      <c r="AR506" s="2"/>
      <c r="AS506" s="2"/>
      <c r="AT506" s="2"/>
      <c r="AU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7"/>
      <c r="AO507" s="7"/>
      <c r="AP507" s="2"/>
      <c r="AQ507" s="2"/>
      <c r="AR507" s="2"/>
      <c r="AS507" s="2"/>
      <c r="AT507" s="2"/>
      <c r="AU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7"/>
      <c r="AO508" s="7"/>
      <c r="AP508" s="2"/>
      <c r="AQ508" s="2"/>
      <c r="AR508" s="2"/>
      <c r="AS508" s="2"/>
      <c r="AT508" s="2"/>
      <c r="AU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7"/>
      <c r="AO509" s="7"/>
      <c r="AP509" s="2"/>
      <c r="AQ509" s="2"/>
      <c r="AR509" s="2"/>
      <c r="AS509" s="2"/>
      <c r="AT509" s="2"/>
      <c r="AU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7"/>
      <c r="AO510" s="7"/>
      <c r="AP510" s="2"/>
      <c r="AQ510" s="2"/>
      <c r="AR510" s="2"/>
      <c r="AS510" s="2"/>
      <c r="AT510" s="2"/>
      <c r="AU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7"/>
      <c r="AO511" s="7"/>
      <c r="AP511" s="2"/>
      <c r="AQ511" s="2"/>
      <c r="AR511" s="2"/>
      <c r="AS511" s="2"/>
      <c r="AT511" s="2"/>
      <c r="AU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7"/>
      <c r="AO512" s="7"/>
      <c r="AP512" s="2"/>
      <c r="AQ512" s="2"/>
      <c r="AR512" s="2"/>
      <c r="AS512" s="2"/>
      <c r="AT512" s="2"/>
      <c r="AU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7"/>
      <c r="AO513" s="7"/>
      <c r="AP513" s="2"/>
      <c r="AQ513" s="2"/>
      <c r="AR513" s="2"/>
      <c r="AS513" s="2"/>
      <c r="AT513" s="2"/>
      <c r="AU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7"/>
      <c r="AO514" s="7"/>
      <c r="AP514" s="2"/>
      <c r="AQ514" s="2"/>
      <c r="AR514" s="2"/>
      <c r="AS514" s="2"/>
      <c r="AT514" s="2"/>
      <c r="AU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7"/>
      <c r="AO515" s="7"/>
      <c r="AP515" s="2"/>
      <c r="AQ515" s="2"/>
      <c r="AR515" s="2"/>
      <c r="AS515" s="2"/>
      <c r="AT515" s="2"/>
      <c r="AU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7"/>
      <c r="AO516" s="7"/>
      <c r="AP516" s="2"/>
      <c r="AQ516" s="2"/>
      <c r="AR516" s="2"/>
      <c r="AS516" s="2"/>
      <c r="AT516" s="2"/>
      <c r="AU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7"/>
      <c r="AO517" s="7"/>
      <c r="AP517" s="2"/>
      <c r="AQ517" s="2"/>
      <c r="AR517" s="2"/>
      <c r="AS517" s="2"/>
      <c r="AT517" s="2"/>
      <c r="AU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7"/>
      <c r="AO518" s="7"/>
      <c r="AP518" s="2"/>
      <c r="AQ518" s="2"/>
      <c r="AR518" s="2"/>
      <c r="AS518" s="2"/>
      <c r="AT518" s="2"/>
      <c r="AU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7"/>
      <c r="AO519" s="7"/>
      <c r="AP519" s="2"/>
      <c r="AQ519" s="2"/>
      <c r="AR519" s="2"/>
      <c r="AS519" s="2"/>
      <c r="AT519" s="2"/>
      <c r="AU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7"/>
      <c r="AO520" s="7"/>
      <c r="AP520" s="2"/>
      <c r="AQ520" s="2"/>
      <c r="AR520" s="2"/>
      <c r="AS520" s="2"/>
      <c r="AT520" s="2"/>
      <c r="AU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7"/>
      <c r="AO521" s="7"/>
      <c r="AP521" s="2"/>
      <c r="AQ521" s="2"/>
      <c r="AR521" s="2"/>
      <c r="AS521" s="2"/>
      <c r="AT521" s="2"/>
      <c r="AU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7"/>
      <c r="AO522" s="7"/>
      <c r="AP522" s="2"/>
      <c r="AQ522" s="2"/>
      <c r="AR522" s="2"/>
      <c r="AS522" s="2"/>
      <c r="AT522" s="2"/>
      <c r="AU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7"/>
      <c r="AO523" s="7"/>
      <c r="AP523" s="2"/>
      <c r="AQ523" s="2"/>
      <c r="AR523" s="2"/>
      <c r="AS523" s="2"/>
      <c r="AT523" s="2"/>
      <c r="AU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7"/>
      <c r="AO524" s="7"/>
      <c r="AP524" s="2"/>
      <c r="AQ524" s="2"/>
      <c r="AR524" s="2"/>
      <c r="AS524" s="2"/>
      <c r="AT524" s="2"/>
      <c r="AU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7"/>
      <c r="AO525" s="7"/>
      <c r="AP525" s="2"/>
      <c r="AQ525" s="2"/>
      <c r="AR525" s="2"/>
      <c r="AS525" s="2"/>
      <c r="AT525" s="2"/>
      <c r="AU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7"/>
      <c r="AO526" s="7"/>
      <c r="AP526" s="2"/>
      <c r="AQ526" s="2"/>
      <c r="AR526" s="2"/>
      <c r="AS526" s="2"/>
      <c r="AT526" s="2"/>
      <c r="AU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7"/>
      <c r="AO527" s="7"/>
      <c r="AP527" s="2"/>
      <c r="AQ527" s="2"/>
      <c r="AR527" s="2"/>
      <c r="AS527" s="2"/>
      <c r="AT527" s="2"/>
      <c r="AU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7"/>
      <c r="AO528" s="7"/>
      <c r="AP528" s="2"/>
      <c r="AQ528" s="2"/>
      <c r="AR528" s="2"/>
      <c r="AS528" s="2"/>
      <c r="AT528" s="2"/>
      <c r="AU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7"/>
      <c r="AO529" s="7"/>
      <c r="AP529" s="2"/>
      <c r="AQ529" s="2"/>
      <c r="AR529" s="2"/>
      <c r="AS529" s="2"/>
      <c r="AT529" s="2"/>
      <c r="AU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7"/>
      <c r="AO530" s="7"/>
      <c r="AP530" s="2"/>
      <c r="AQ530" s="2"/>
      <c r="AR530" s="2"/>
      <c r="AS530" s="2"/>
      <c r="AT530" s="2"/>
      <c r="AU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7"/>
      <c r="AO531" s="7"/>
      <c r="AP531" s="2"/>
      <c r="AQ531" s="2"/>
      <c r="AR531" s="2"/>
      <c r="AS531" s="2"/>
      <c r="AT531" s="2"/>
      <c r="AU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7"/>
      <c r="AO532" s="7"/>
      <c r="AP532" s="2"/>
      <c r="AQ532" s="2"/>
      <c r="AR532" s="2"/>
      <c r="AS532" s="2"/>
      <c r="AT532" s="2"/>
      <c r="AU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7"/>
      <c r="AO533" s="7"/>
      <c r="AP533" s="2"/>
      <c r="AQ533" s="2"/>
      <c r="AR533" s="2"/>
      <c r="AS533" s="2"/>
      <c r="AT533" s="2"/>
      <c r="AU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7"/>
      <c r="AO534" s="7"/>
      <c r="AP534" s="2"/>
      <c r="AQ534" s="2"/>
      <c r="AR534" s="2"/>
      <c r="AS534" s="2"/>
      <c r="AT534" s="2"/>
      <c r="AU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7"/>
      <c r="AO535" s="7"/>
      <c r="AP535" s="2"/>
      <c r="AQ535" s="2"/>
      <c r="AR535" s="2"/>
      <c r="AS535" s="2"/>
      <c r="AT535" s="2"/>
      <c r="AU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7"/>
      <c r="AO536" s="7"/>
      <c r="AP536" s="2"/>
      <c r="AQ536" s="2"/>
      <c r="AR536" s="2"/>
      <c r="AS536" s="2"/>
      <c r="AT536" s="2"/>
      <c r="AU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7"/>
      <c r="AO537" s="7"/>
      <c r="AP537" s="2"/>
      <c r="AQ537" s="2"/>
      <c r="AR537" s="2"/>
      <c r="AS537" s="2"/>
      <c r="AT537" s="2"/>
      <c r="AU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7"/>
      <c r="AO538" s="7"/>
      <c r="AP538" s="2"/>
      <c r="AQ538" s="2"/>
      <c r="AR538" s="2"/>
      <c r="AS538" s="2"/>
      <c r="AT538" s="2"/>
      <c r="AU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7"/>
      <c r="AO539" s="7"/>
      <c r="AP539" s="2"/>
      <c r="AQ539" s="2"/>
      <c r="AR539" s="2"/>
      <c r="AS539" s="2"/>
      <c r="AT539" s="2"/>
      <c r="AU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7"/>
      <c r="AO540" s="7"/>
      <c r="AP540" s="2"/>
      <c r="AQ540" s="2"/>
      <c r="AR540" s="2"/>
      <c r="AS540" s="2"/>
      <c r="AT540" s="2"/>
      <c r="AU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7"/>
      <c r="AO541" s="7"/>
      <c r="AP541" s="2"/>
      <c r="AQ541" s="2"/>
      <c r="AR541" s="2"/>
      <c r="AS541" s="2"/>
      <c r="AT541" s="2"/>
      <c r="AU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7"/>
      <c r="AO542" s="7"/>
      <c r="AP542" s="2"/>
      <c r="AQ542" s="2"/>
      <c r="AR542" s="2"/>
      <c r="AS542" s="2"/>
      <c r="AT542" s="2"/>
      <c r="AU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7"/>
      <c r="AO543" s="7"/>
      <c r="AP543" s="2"/>
      <c r="AQ543" s="2"/>
      <c r="AR543" s="2"/>
      <c r="AS543" s="2"/>
      <c r="AT543" s="2"/>
      <c r="AU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7"/>
      <c r="AO544" s="7"/>
      <c r="AP544" s="2"/>
      <c r="AQ544" s="2"/>
      <c r="AR544" s="2"/>
      <c r="AS544" s="2"/>
      <c r="AT544" s="2"/>
      <c r="AU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7"/>
      <c r="AO545" s="7"/>
      <c r="AP545" s="2"/>
      <c r="AQ545" s="2"/>
      <c r="AR545" s="2"/>
      <c r="AS545" s="2"/>
      <c r="AT545" s="2"/>
      <c r="AU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7"/>
      <c r="AO546" s="7"/>
      <c r="AP546" s="2"/>
      <c r="AQ546" s="2"/>
      <c r="AR546" s="2"/>
      <c r="AS546" s="2"/>
      <c r="AT546" s="2"/>
      <c r="AU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7"/>
      <c r="AO547" s="7"/>
      <c r="AP547" s="2"/>
      <c r="AQ547" s="2"/>
      <c r="AR547" s="2"/>
      <c r="AS547" s="2"/>
      <c r="AT547" s="2"/>
      <c r="AU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7"/>
      <c r="AO548" s="7"/>
      <c r="AP548" s="2"/>
      <c r="AQ548" s="2"/>
      <c r="AR548" s="2"/>
      <c r="AS548" s="2"/>
      <c r="AT548" s="2"/>
      <c r="AU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7"/>
      <c r="AO549" s="7"/>
      <c r="AP549" s="2"/>
      <c r="AQ549" s="2"/>
      <c r="AR549" s="2"/>
      <c r="AS549" s="2"/>
      <c r="AT549" s="2"/>
      <c r="AU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7"/>
      <c r="AO550" s="7"/>
      <c r="AP550" s="2"/>
      <c r="AQ550" s="2"/>
      <c r="AR550" s="2"/>
      <c r="AS550" s="2"/>
      <c r="AT550" s="2"/>
      <c r="AU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7"/>
      <c r="AO551" s="7"/>
      <c r="AP551" s="2"/>
      <c r="AQ551" s="2"/>
      <c r="AR551" s="2"/>
      <c r="AS551" s="2"/>
      <c r="AT551" s="2"/>
      <c r="AU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7"/>
      <c r="AO552" s="7"/>
      <c r="AP552" s="2"/>
      <c r="AQ552" s="2"/>
      <c r="AR552" s="2"/>
      <c r="AS552" s="2"/>
      <c r="AT552" s="2"/>
      <c r="AU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7"/>
      <c r="AO553" s="7"/>
      <c r="AP553" s="2"/>
      <c r="AQ553" s="2"/>
      <c r="AR553" s="2"/>
      <c r="AS553" s="2"/>
      <c r="AT553" s="2"/>
      <c r="AU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7"/>
      <c r="AO554" s="7"/>
      <c r="AP554" s="2"/>
      <c r="AQ554" s="2"/>
      <c r="AR554" s="2"/>
      <c r="AS554" s="2"/>
      <c r="AT554" s="2"/>
      <c r="AU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7"/>
      <c r="AO555" s="7"/>
      <c r="AP555" s="2"/>
      <c r="AQ555" s="2"/>
      <c r="AR555" s="2"/>
      <c r="AS555" s="2"/>
      <c r="AT555" s="2"/>
      <c r="AU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7"/>
      <c r="AO556" s="7"/>
      <c r="AP556" s="2"/>
      <c r="AQ556" s="2"/>
      <c r="AR556" s="2"/>
      <c r="AS556" s="2"/>
      <c r="AT556" s="2"/>
      <c r="AU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7"/>
      <c r="AO557" s="7"/>
      <c r="AP557" s="2"/>
      <c r="AQ557" s="2"/>
      <c r="AR557" s="2"/>
      <c r="AS557" s="2"/>
      <c r="AT557" s="2"/>
      <c r="AU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7"/>
      <c r="AO558" s="7"/>
      <c r="AP558" s="2"/>
      <c r="AQ558" s="2"/>
      <c r="AR558" s="2"/>
      <c r="AS558" s="2"/>
      <c r="AT558" s="2"/>
      <c r="AU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7"/>
      <c r="AO559" s="7"/>
      <c r="AP559" s="2"/>
      <c r="AQ559" s="2"/>
      <c r="AR559" s="2"/>
      <c r="AS559" s="2"/>
      <c r="AT559" s="2"/>
      <c r="AU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7"/>
      <c r="AO560" s="7"/>
      <c r="AP560" s="2"/>
      <c r="AQ560" s="2"/>
      <c r="AR560" s="2"/>
      <c r="AS560" s="2"/>
      <c r="AT560" s="2"/>
      <c r="AU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7"/>
      <c r="AO561" s="7"/>
      <c r="AP561" s="2"/>
      <c r="AQ561" s="2"/>
      <c r="AR561" s="2"/>
      <c r="AS561" s="2"/>
      <c r="AT561" s="2"/>
      <c r="AU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7"/>
      <c r="AO562" s="7"/>
      <c r="AP562" s="2"/>
      <c r="AQ562" s="2"/>
      <c r="AR562" s="2"/>
      <c r="AS562" s="2"/>
      <c r="AT562" s="2"/>
      <c r="AU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7"/>
      <c r="AO563" s="7"/>
      <c r="AP563" s="2"/>
      <c r="AQ563" s="2"/>
      <c r="AR563" s="2"/>
      <c r="AS563" s="2"/>
      <c r="AT563" s="2"/>
      <c r="AU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7"/>
      <c r="AO564" s="7"/>
      <c r="AP564" s="2"/>
      <c r="AQ564" s="2"/>
      <c r="AR564" s="2"/>
      <c r="AS564" s="2"/>
      <c r="AT564" s="2"/>
      <c r="AU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7"/>
      <c r="AO565" s="7"/>
      <c r="AP565" s="2"/>
      <c r="AQ565" s="2"/>
      <c r="AR565" s="2"/>
      <c r="AS565" s="2"/>
      <c r="AT565" s="2"/>
      <c r="AU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7"/>
      <c r="AO566" s="7"/>
      <c r="AP566" s="2"/>
      <c r="AQ566" s="2"/>
      <c r="AR566" s="2"/>
      <c r="AS566" s="2"/>
      <c r="AT566" s="2"/>
      <c r="AU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7"/>
      <c r="AO567" s="7"/>
      <c r="AP567" s="2"/>
      <c r="AQ567" s="2"/>
      <c r="AR567" s="2"/>
      <c r="AS567" s="2"/>
      <c r="AT567" s="2"/>
      <c r="AU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7"/>
      <c r="AO568" s="7"/>
      <c r="AP568" s="2"/>
      <c r="AQ568" s="2"/>
      <c r="AR568" s="2"/>
      <c r="AS568" s="2"/>
      <c r="AT568" s="2"/>
      <c r="AU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7"/>
      <c r="AO569" s="7"/>
      <c r="AP569" s="2"/>
      <c r="AQ569" s="2"/>
      <c r="AR569" s="2"/>
      <c r="AS569" s="2"/>
      <c r="AT569" s="2"/>
      <c r="AU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7"/>
      <c r="AO570" s="7"/>
      <c r="AP570" s="2"/>
      <c r="AQ570" s="2"/>
      <c r="AR570" s="2"/>
      <c r="AS570" s="2"/>
      <c r="AT570" s="2"/>
      <c r="AU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7"/>
      <c r="AO571" s="7"/>
      <c r="AP571" s="2"/>
      <c r="AQ571" s="2"/>
      <c r="AR571" s="2"/>
      <c r="AS571" s="2"/>
      <c r="AT571" s="2"/>
      <c r="AU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7"/>
      <c r="AO572" s="7"/>
      <c r="AP572" s="2"/>
      <c r="AQ572" s="2"/>
      <c r="AR572" s="2"/>
      <c r="AS572" s="2"/>
      <c r="AT572" s="2"/>
      <c r="AU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7"/>
      <c r="AO573" s="7"/>
      <c r="AP573" s="2"/>
      <c r="AQ573" s="2"/>
      <c r="AR573" s="2"/>
      <c r="AS573" s="2"/>
      <c r="AT573" s="2"/>
      <c r="AU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7"/>
      <c r="AO574" s="7"/>
      <c r="AP574" s="2"/>
      <c r="AQ574" s="2"/>
      <c r="AR574" s="2"/>
      <c r="AS574" s="2"/>
      <c r="AT574" s="2"/>
      <c r="AU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7"/>
      <c r="AO575" s="7"/>
      <c r="AP575" s="2"/>
      <c r="AQ575" s="2"/>
      <c r="AR575" s="2"/>
      <c r="AS575" s="2"/>
      <c r="AT575" s="2"/>
      <c r="AU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7"/>
      <c r="AO576" s="7"/>
      <c r="AP576" s="2"/>
      <c r="AQ576" s="2"/>
      <c r="AR576" s="2"/>
      <c r="AS576" s="2"/>
      <c r="AT576" s="2"/>
      <c r="AU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7"/>
      <c r="AO577" s="7"/>
      <c r="AP577" s="2"/>
      <c r="AQ577" s="2"/>
      <c r="AR577" s="2"/>
      <c r="AS577" s="2"/>
      <c r="AT577" s="2"/>
      <c r="AU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7"/>
      <c r="AO578" s="7"/>
      <c r="AP578" s="2"/>
      <c r="AQ578" s="2"/>
      <c r="AR578" s="2"/>
      <c r="AS578" s="2"/>
      <c r="AT578" s="2"/>
      <c r="AU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7"/>
      <c r="AO579" s="7"/>
      <c r="AP579" s="2"/>
      <c r="AQ579" s="2"/>
      <c r="AR579" s="2"/>
      <c r="AS579" s="2"/>
      <c r="AT579" s="2"/>
      <c r="AU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7"/>
      <c r="AO580" s="7"/>
      <c r="AP580" s="2"/>
      <c r="AQ580" s="2"/>
      <c r="AR580" s="2"/>
      <c r="AS580" s="2"/>
      <c r="AT580" s="2"/>
      <c r="AU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7"/>
      <c r="AO581" s="7"/>
      <c r="AP581" s="2"/>
      <c r="AQ581" s="2"/>
      <c r="AR581" s="2"/>
      <c r="AS581" s="2"/>
      <c r="AT581" s="2"/>
      <c r="AU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7"/>
      <c r="AO582" s="7"/>
      <c r="AP582" s="2"/>
      <c r="AQ582" s="2"/>
      <c r="AR582" s="2"/>
      <c r="AS582" s="2"/>
      <c r="AT582" s="2"/>
      <c r="AU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7"/>
      <c r="AO583" s="7"/>
      <c r="AP583" s="2"/>
      <c r="AQ583" s="2"/>
      <c r="AR583" s="2"/>
      <c r="AS583" s="2"/>
      <c r="AT583" s="2"/>
      <c r="AU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7"/>
      <c r="AO584" s="7"/>
      <c r="AP584" s="2"/>
      <c r="AQ584" s="2"/>
      <c r="AR584" s="2"/>
      <c r="AS584" s="2"/>
      <c r="AT584" s="2"/>
      <c r="AU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7"/>
      <c r="AO585" s="7"/>
      <c r="AP585" s="2"/>
      <c r="AQ585" s="2"/>
      <c r="AR585" s="2"/>
      <c r="AS585" s="2"/>
      <c r="AT585" s="2"/>
      <c r="AU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7"/>
      <c r="AO586" s="7"/>
      <c r="AP586" s="2"/>
      <c r="AQ586" s="2"/>
      <c r="AR586" s="2"/>
      <c r="AS586" s="2"/>
      <c r="AT586" s="2"/>
      <c r="AU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7"/>
      <c r="AO587" s="7"/>
      <c r="AP587" s="2"/>
      <c r="AQ587" s="2"/>
      <c r="AR587" s="2"/>
      <c r="AS587" s="2"/>
      <c r="AT587" s="2"/>
      <c r="AU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7"/>
      <c r="AO588" s="7"/>
      <c r="AP588" s="2"/>
      <c r="AQ588" s="2"/>
      <c r="AR588" s="2"/>
      <c r="AS588" s="2"/>
      <c r="AT588" s="2"/>
      <c r="AU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7"/>
      <c r="AO589" s="7"/>
      <c r="AP589" s="2"/>
      <c r="AQ589" s="2"/>
      <c r="AR589" s="2"/>
      <c r="AS589" s="2"/>
      <c r="AT589" s="2"/>
      <c r="AU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7"/>
      <c r="AO590" s="7"/>
      <c r="AP590" s="2"/>
      <c r="AQ590" s="2"/>
      <c r="AR590" s="2"/>
      <c r="AS590" s="2"/>
      <c r="AT590" s="2"/>
      <c r="AU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7"/>
      <c r="AO591" s="7"/>
      <c r="AP591" s="2"/>
      <c r="AQ591" s="2"/>
      <c r="AR591" s="2"/>
      <c r="AS591" s="2"/>
      <c r="AT591" s="2"/>
      <c r="AU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7"/>
      <c r="AO592" s="7"/>
      <c r="AP592" s="2"/>
      <c r="AQ592" s="2"/>
      <c r="AR592" s="2"/>
      <c r="AS592" s="2"/>
      <c r="AT592" s="2"/>
      <c r="AU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7"/>
      <c r="AO593" s="7"/>
      <c r="AP593" s="2"/>
      <c r="AQ593" s="2"/>
      <c r="AR593" s="2"/>
      <c r="AS593" s="2"/>
      <c r="AT593" s="2"/>
      <c r="AU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7"/>
      <c r="AO594" s="7"/>
      <c r="AP594" s="2"/>
      <c r="AQ594" s="2"/>
      <c r="AR594" s="2"/>
      <c r="AS594" s="2"/>
      <c r="AT594" s="2"/>
      <c r="AU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7"/>
      <c r="AO595" s="7"/>
      <c r="AP595" s="2"/>
      <c r="AQ595" s="2"/>
      <c r="AR595" s="2"/>
      <c r="AS595" s="2"/>
      <c r="AT595" s="2"/>
      <c r="AU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7"/>
      <c r="AO596" s="7"/>
      <c r="AP596" s="2"/>
      <c r="AQ596" s="2"/>
      <c r="AR596" s="2"/>
      <c r="AS596" s="2"/>
      <c r="AT596" s="2"/>
      <c r="AU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7"/>
      <c r="AO597" s="7"/>
      <c r="AP597" s="2"/>
      <c r="AQ597" s="2"/>
      <c r="AR597" s="2"/>
      <c r="AS597" s="2"/>
      <c r="AT597" s="2"/>
      <c r="AU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7"/>
      <c r="AO598" s="7"/>
      <c r="AP598" s="2"/>
      <c r="AQ598" s="2"/>
      <c r="AR598" s="2"/>
      <c r="AS598" s="2"/>
      <c r="AT598" s="2"/>
      <c r="AU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7"/>
      <c r="AO599" s="7"/>
      <c r="AP599" s="2"/>
      <c r="AQ599" s="2"/>
      <c r="AR599" s="2"/>
      <c r="AS599" s="2"/>
      <c r="AT599" s="2"/>
      <c r="AU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7"/>
      <c r="AO600" s="7"/>
      <c r="AP600" s="2"/>
      <c r="AQ600" s="2"/>
      <c r="AR600" s="2"/>
      <c r="AS600" s="2"/>
      <c r="AT600" s="2"/>
      <c r="AU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7"/>
      <c r="AO601" s="7"/>
      <c r="AP601" s="2"/>
      <c r="AQ601" s="2"/>
      <c r="AR601" s="2"/>
      <c r="AS601" s="2"/>
      <c r="AT601" s="2"/>
      <c r="AU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7"/>
      <c r="AO602" s="7"/>
      <c r="AP602" s="2"/>
      <c r="AQ602" s="2"/>
      <c r="AR602" s="2"/>
      <c r="AS602" s="2"/>
      <c r="AT602" s="2"/>
      <c r="AU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7"/>
      <c r="AO603" s="7"/>
      <c r="AP603" s="2"/>
      <c r="AQ603" s="2"/>
      <c r="AR603" s="2"/>
      <c r="AS603" s="2"/>
      <c r="AT603" s="2"/>
      <c r="AU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7"/>
      <c r="AO604" s="7"/>
      <c r="AP604" s="2"/>
      <c r="AQ604" s="2"/>
      <c r="AR604" s="2"/>
      <c r="AS604" s="2"/>
      <c r="AT604" s="2"/>
      <c r="AU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7"/>
      <c r="AO605" s="7"/>
      <c r="AP605" s="2"/>
      <c r="AQ605" s="2"/>
      <c r="AR605" s="2"/>
      <c r="AS605" s="2"/>
      <c r="AT605" s="2"/>
      <c r="AU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7"/>
      <c r="AO606" s="7"/>
      <c r="AP606" s="2"/>
      <c r="AQ606" s="2"/>
      <c r="AR606" s="2"/>
      <c r="AS606" s="2"/>
      <c r="AT606" s="2"/>
      <c r="AU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7"/>
      <c r="AO607" s="7"/>
      <c r="AP607" s="2"/>
      <c r="AQ607" s="2"/>
      <c r="AR607" s="2"/>
      <c r="AS607" s="2"/>
      <c r="AT607" s="2"/>
      <c r="AU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7"/>
      <c r="AO608" s="7"/>
      <c r="AP608" s="2"/>
      <c r="AQ608" s="2"/>
      <c r="AR608" s="2"/>
      <c r="AS608" s="2"/>
      <c r="AT608" s="2"/>
      <c r="AU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7"/>
      <c r="AO609" s="7"/>
      <c r="AP609" s="2"/>
      <c r="AQ609" s="2"/>
      <c r="AR609" s="2"/>
      <c r="AS609" s="2"/>
      <c r="AT609" s="2"/>
      <c r="AU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7"/>
      <c r="AO610" s="7"/>
      <c r="AP610" s="2"/>
      <c r="AQ610" s="2"/>
      <c r="AR610" s="2"/>
      <c r="AS610" s="2"/>
      <c r="AT610" s="2"/>
      <c r="AU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7"/>
      <c r="AO611" s="7"/>
      <c r="AP611" s="2"/>
      <c r="AQ611" s="2"/>
      <c r="AR611" s="2"/>
      <c r="AS611" s="2"/>
      <c r="AT611" s="2"/>
      <c r="AU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7"/>
      <c r="AO612" s="7"/>
      <c r="AP612" s="2"/>
      <c r="AQ612" s="2"/>
      <c r="AR612" s="2"/>
      <c r="AS612" s="2"/>
      <c r="AT612" s="2"/>
      <c r="AU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7"/>
      <c r="AO613" s="7"/>
      <c r="AP613" s="2"/>
      <c r="AQ613" s="2"/>
      <c r="AR613" s="2"/>
      <c r="AS613" s="2"/>
      <c r="AT613" s="2"/>
      <c r="AU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7"/>
      <c r="AO614" s="7"/>
      <c r="AP614" s="2"/>
      <c r="AQ614" s="2"/>
      <c r="AR614" s="2"/>
      <c r="AS614" s="2"/>
      <c r="AT614" s="2"/>
      <c r="AU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7"/>
      <c r="AO615" s="7"/>
      <c r="AP615" s="2"/>
      <c r="AQ615" s="2"/>
      <c r="AR615" s="2"/>
      <c r="AS615" s="2"/>
      <c r="AT615" s="2"/>
      <c r="AU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7"/>
      <c r="AO616" s="7"/>
      <c r="AP616" s="2"/>
      <c r="AQ616" s="2"/>
      <c r="AR616" s="2"/>
      <c r="AS616" s="2"/>
      <c r="AT616" s="2"/>
      <c r="AU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7"/>
      <c r="AO617" s="7"/>
      <c r="AP617" s="2"/>
      <c r="AQ617" s="2"/>
      <c r="AR617" s="2"/>
      <c r="AS617" s="2"/>
      <c r="AT617" s="2"/>
      <c r="AU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7"/>
      <c r="AO618" s="7"/>
      <c r="AP618" s="2"/>
      <c r="AQ618" s="2"/>
      <c r="AR618" s="2"/>
      <c r="AS618" s="2"/>
      <c r="AT618" s="2"/>
      <c r="AU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7"/>
      <c r="AO619" s="7"/>
      <c r="AP619" s="2"/>
      <c r="AQ619" s="2"/>
      <c r="AR619" s="2"/>
      <c r="AS619" s="2"/>
      <c r="AT619" s="2"/>
      <c r="AU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7"/>
      <c r="AO620" s="7"/>
      <c r="AP620" s="2"/>
      <c r="AQ620" s="2"/>
      <c r="AR620" s="2"/>
      <c r="AS620" s="2"/>
      <c r="AT620" s="2"/>
      <c r="AU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7"/>
      <c r="AO621" s="7"/>
      <c r="AP621" s="2"/>
      <c r="AQ621" s="2"/>
      <c r="AR621" s="2"/>
      <c r="AS621" s="2"/>
      <c r="AT621" s="2"/>
      <c r="AU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7"/>
      <c r="AO622" s="7"/>
      <c r="AP622" s="2"/>
      <c r="AQ622" s="2"/>
      <c r="AR622" s="2"/>
      <c r="AS622" s="2"/>
      <c r="AT622" s="2"/>
      <c r="AU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7"/>
      <c r="AO623" s="7"/>
      <c r="AP623" s="2"/>
      <c r="AQ623" s="2"/>
      <c r="AR623" s="2"/>
      <c r="AS623" s="2"/>
      <c r="AT623" s="2"/>
      <c r="AU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7"/>
      <c r="AO624" s="7"/>
      <c r="AP624" s="2"/>
      <c r="AQ624" s="2"/>
      <c r="AR624" s="2"/>
      <c r="AS624" s="2"/>
      <c r="AT624" s="2"/>
      <c r="AU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7"/>
      <c r="AO625" s="7"/>
      <c r="AP625" s="2"/>
      <c r="AQ625" s="2"/>
      <c r="AR625" s="2"/>
      <c r="AS625" s="2"/>
      <c r="AT625" s="2"/>
      <c r="AU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7"/>
      <c r="AO626" s="7"/>
      <c r="AP626" s="2"/>
      <c r="AQ626" s="2"/>
      <c r="AR626" s="2"/>
      <c r="AS626" s="2"/>
      <c r="AT626" s="2"/>
      <c r="AU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7"/>
      <c r="AO627" s="7"/>
      <c r="AP627" s="2"/>
      <c r="AQ627" s="2"/>
      <c r="AR627" s="2"/>
      <c r="AS627" s="2"/>
      <c r="AT627" s="2"/>
      <c r="AU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7"/>
      <c r="AO628" s="7"/>
      <c r="AP628" s="2"/>
      <c r="AQ628" s="2"/>
      <c r="AR628" s="2"/>
      <c r="AS628" s="2"/>
      <c r="AT628" s="2"/>
      <c r="AU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7"/>
      <c r="AO629" s="7"/>
      <c r="AP629" s="2"/>
      <c r="AQ629" s="2"/>
      <c r="AR629" s="2"/>
      <c r="AS629" s="2"/>
      <c r="AT629" s="2"/>
      <c r="AU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7"/>
      <c r="AO630" s="7"/>
      <c r="AP630" s="2"/>
      <c r="AQ630" s="2"/>
      <c r="AR630" s="2"/>
      <c r="AS630" s="2"/>
      <c r="AT630" s="2"/>
      <c r="AU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7"/>
      <c r="AO631" s="7"/>
      <c r="AP631" s="2"/>
      <c r="AQ631" s="2"/>
      <c r="AR631" s="2"/>
      <c r="AS631" s="2"/>
      <c r="AT631" s="2"/>
      <c r="AU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7"/>
      <c r="AO632" s="7"/>
      <c r="AP632" s="2"/>
      <c r="AQ632" s="2"/>
      <c r="AR632" s="2"/>
      <c r="AS632" s="2"/>
      <c r="AT632" s="2"/>
      <c r="AU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7"/>
      <c r="AO633" s="7"/>
      <c r="AP633" s="2"/>
      <c r="AQ633" s="2"/>
      <c r="AR633" s="2"/>
      <c r="AS633" s="2"/>
      <c r="AT633" s="2"/>
      <c r="AU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7"/>
      <c r="AO634" s="7"/>
      <c r="AP634" s="2"/>
      <c r="AQ634" s="2"/>
      <c r="AR634" s="2"/>
      <c r="AS634" s="2"/>
      <c r="AT634" s="2"/>
      <c r="AU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7"/>
      <c r="AO635" s="7"/>
      <c r="AP635" s="2"/>
      <c r="AQ635" s="2"/>
      <c r="AR635" s="2"/>
      <c r="AS635" s="2"/>
      <c r="AT635" s="2"/>
      <c r="AU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7"/>
      <c r="AO636" s="7"/>
      <c r="AP636" s="2"/>
      <c r="AQ636" s="2"/>
      <c r="AR636" s="2"/>
      <c r="AS636" s="2"/>
      <c r="AT636" s="2"/>
      <c r="AU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7"/>
      <c r="AO637" s="7"/>
      <c r="AP637" s="2"/>
      <c r="AQ637" s="2"/>
      <c r="AR637" s="2"/>
      <c r="AS637" s="2"/>
      <c r="AT637" s="2"/>
      <c r="AU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7"/>
      <c r="AO638" s="7"/>
      <c r="AP638" s="2"/>
      <c r="AQ638" s="2"/>
      <c r="AR638" s="2"/>
      <c r="AS638" s="2"/>
      <c r="AT638" s="2"/>
      <c r="AU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7"/>
      <c r="AO639" s="7"/>
      <c r="AP639" s="2"/>
      <c r="AQ639" s="2"/>
      <c r="AR639" s="2"/>
      <c r="AS639" s="2"/>
      <c r="AT639" s="2"/>
      <c r="AU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7"/>
      <c r="AO640" s="7"/>
      <c r="AP640" s="2"/>
      <c r="AQ640" s="2"/>
      <c r="AR640" s="2"/>
      <c r="AS640" s="2"/>
      <c r="AT640" s="2"/>
      <c r="AU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7"/>
      <c r="AO641" s="7"/>
      <c r="AP641" s="2"/>
      <c r="AQ641" s="2"/>
      <c r="AR641" s="2"/>
      <c r="AS641" s="2"/>
      <c r="AT641" s="2"/>
      <c r="AU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7"/>
      <c r="AO642" s="7"/>
      <c r="AP642" s="2"/>
      <c r="AQ642" s="2"/>
      <c r="AR642" s="2"/>
      <c r="AS642" s="2"/>
      <c r="AT642" s="2"/>
      <c r="AU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7"/>
      <c r="AO643" s="7"/>
      <c r="AP643" s="2"/>
      <c r="AQ643" s="2"/>
      <c r="AR643" s="2"/>
      <c r="AS643" s="2"/>
      <c r="AT643" s="2"/>
      <c r="AU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7"/>
      <c r="AO644" s="7"/>
      <c r="AP644" s="2"/>
      <c r="AQ644" s="2"/>
      <c r="AR644" s="2"/>
      <c r="AS644" s="2"/>
      <c r="AT644" s="2"/>
      <c r="AU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7"/>
      <c r="AO645" s="7"/>
      <c r="AP645" s="2"/>
      <c r="AQ645" s="2"/>
      <c r="AR645" s="2"/>
      <c r="AS645" s="2"/>
      <c r="AT645" s="2"/>
      <c r="AU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7"/>
      <c r="AO646" s="7"/>
      <c r="AP646" s="2"/>
      <c r="AQ646" s="2"/>
      <c r="AR646" s="2"/>
      <c r="AS646" s="2"/>
      <c r="AT646" s="2"/>
      <c r="AU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7"/>
      <c r="AO647" s="7"/>
      <c r="AP647" s="2"/>
      <c r="AQ647" s="2"/>
      <c r="AR647" s="2"/>
      <c r="AS647" s="2"/>
      <c r="AT647" s="2"/>
      <c r="AU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7"/>
      <c r="AO648" s="7"/>
      <c r="AP648" s="2"/>
      <c r="AQ648" s="2"/>
      <c r="AR648" s="2"/>
      <c r="AS648" s="2"/>
      <c r="AT648" s="2"/>
      <c r="AU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7"/>
      <c r="AO649" s="7"/>
      <c r="AP649" s="2"/>
      <c r="AQ649" s="2"/>
      <c r="AR649" s="2"/>
      <c r="AS649" s="2"/>
      <c r="AT649" s="2"/>
      <c r="AU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7"/>
      <c r="AO650" s="7"/>
      <c r="AP650" s="2"/>
      <c r="AQ650" s="2"/>
      <c r="AR650" s="2"/>
      <c r="AS650" s="2"/>
      <c r="AT650" s="2"/>
      <c r="AU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7"/>
      <c r="AO651" s="7"/>
      <c r="AP651" s="2"/>
      <c r="AQ651" s="2"/>
      <c r="AR651" s="2"/>
      <c r="AS651" s="2"/>
      <c r="AT651" s="2"/>
      <c r="AU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7"/>
      <c r="AO652" s="7"/>
      <c r="AP652" s="2"/>
      <c r="AQ652" s="2"/>
      <c r="AR652" s="2"/>
      <c r="AS652" s="2"/>
      <c r="AT652" s="2"/>
      <c r="AU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7"/>
      <c r="AO653" s="7"/>
      <c r="AP653" s="2"/>
      <c r="AQ653" s="2"/>
      <c r="AR653" s="2"/>
      <c r="AS653" s="2"/>
      <c r="AT653" s="2"/>
      <c r="AU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7"/>
      <c r="AO654" s="7"/>
      <c r="AP654" s="2"/>
      <c r="AQ654" s="2"/>
      <c r="AR654" s="2"/>
      <c r="AS654" s="2"/>
      <c r="AT654" s="2"/>
      <c r="AU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7"/>
      <c r="AO655" s="7"/>
      <c r="AP655" s="2"/>
      <c r="AQ655" s="2"/>
      <c r="AR655" s="2"/>
      <c r="AS655" s="2"/>
      <c r="AT655" s="2"/>
      <c r="AU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7"/>
      <c r="AO656" s="7"/>
      <c r="AP656" s="2"/>
      <c r="AQ656" s="2"/>
      <c r="AR656" s="2"/>
      <c r="AS656" s="2"/>
      <c r="AT656" s="2"/>
      <c r="AU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7"/>
      <c r="AO657" s="7"/>
      <c r="AP657" s="2"/>
      <c r="AQ657" s="2"/>
      <c r="AR657" s="2"/>
      <c r="AS657" s="2"/>
      <c r="AT657" s="2"/>
      <c r="AU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7"/>
      <c r="AO658" s="7"/>
      <c r="AP658" s="2"/>
      <c r="AQ658" s="2"/>
      <c r="AR658" s="2"/>
      <c r="AS658" s="2"/>
      <c r="AT658" s="2"/>
      <c r="AU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7"/>
      <c r="AO659" s="7"/>
      <c r="AP659" s="2"/>
      <c r="AQ659" s="2"/>
      <c r="AR659" s="2"/>
      <c r="AS659" s="2"/>
      <c r="AT659" s="2"/>
      <c r="AU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7"/>
      <c r="AO660" s="7"/>
      <c r="AP660" s="2"/>
      <c r="AQ660" s="2"/>
      <c r="AR660" s="2"/>
      <c r="AS660" s="2"/>
      <c r="AT660" s="2"/>
      <c r="AU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7"/>
      <c r="AO661" s="7"/>
      <c r="AP661" s="2"/>
      <c r="AQ661" s="2"/>
      <c r="AR661" s="2"/>
      <c r="AS661" s="2"/>
      <c r="AT661" s="2"/>
      <c r="AU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7"/>
      <c r="AO662" s="7"/>
      <c r="AP662" s="2"/>
      <c r="AQ662" s="2"/>
      <c r="AR662" s="2"/>
      <c r="AS662" s="2"/>
      <c r="AT662" s="2"/>
      <c r="AU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7"/>
      <c r="AO663" s="7"/>
      <c r="AP663" s="2"/>
      <c r="AQ663" s="2"/>
      <c r="AR663" s="2"/>
      <c r="AS663" s="2"/>
      <c r="AT663" s="2"/>
      <c r="AU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7"/>
      <c r="AO664" s="7"/>
      <c r="AP664" s="2"/>
      <c r="AQ664" s="2"/>
      <c r="AR664" s="2"/>
      <c r="AS664" s="2"/>
      <c r="AT664" s="2"/>
      <c r="AU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7"/>
      <c r="AO665" s="7"/>
      <c r="AP665" s="2"/>
      <c r="AQ665" s="2"/>
      <c r="AR665" s="2"/>
      <c r="AS665" s="2"/>
      <c r="AT665" s="2"/>
      <c r="AU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7"/>
      <c r="AO666" s="7"/>
      <c r="AP666" s="2"/>
      <c r="AQ666" s="2"/>
      <c r="AR666" s="2"/>
      <c r="AS666" s="2"/>
      <c r="AT666" s="2"/>
      <c r="AU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7"/>
      <c r="AO667" s="7"/>
      <c r="AP667" s="2"/>
      <c r="AQ667" s="2"/>
      <c r="AR667" s="2"/>
      <c r="AS667" s="2"/>
      <c r="AT667" s="2"/>
      <c r="AU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7"/>
      <c r="AO668" s="7"/>
      <c r="AP668" s="2"/>
      <c r="AQ668" s="2"/>
      <c r="AR668" s="2"/>
      <c r="AS668" s="2"/>
      <c r="AT668" s="2"/>
      <c r="AU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7"/>
      <c r="AO669" s="7"/>
      <c r="AP669" s="2"/>
      <c r="AQ669" s="2"/>
      <c r="AR669" s="2"/>
      <c r="AS669" s="2"/>
      <c r="AT669" s="2"/>
      <c r="AU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7"/>
      <c r="AO670" s="7"/>
      <c r="AP670" s="2"/>
      <c r="AQ670" s="2"/>
      <c r="AR670" s="2"/>
      <c r="AS670" s="2"/>
      <c r="AT670" s="2"/>
      <c r="AU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7"/>
      <c r="AO671" s="7"/>
      <c r="AP671" s="2"/>
      <c r="AQ671" s="2"/>
      <c r="AR671" s="2"/>
      <c r="AS671" s="2"/>
      <c r="AT671" s="2"/>
      <c r="AU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7"/>
      <c r="AO672" s="7"/>
      <c r="AP672" s="2"/>
      <c r="AQ672" s="2"/>
      <c r="AR672" s="2"/>
      <c r="AS672" s="2"/>
      <c r="AT672" s="2"/>
      <c r="AU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7"/>
      <c r="AO673" s="7"/>
      <c r="AP673" s="2"/>
      <c r="AQ673" s="2"/>
      <c r="AR673" s="2"/>
      <c r="AS673" s="2"/>
      <c r="AT673" s="2"/>
      <c r="AU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7"/>
      <c r="AO674" s="7"/>
      <c r="AP674" s="2"/>
      <c r="AQ674" s="2"/>
      <c r="AR674" s="2"/>
      <c r="AS674" s="2"/>
      <c r="AT674" s="2"/>
      <c r="AU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7"/>
      <c r="AO675" s="7"/>
      <c r="AP675" s="2"/>
      <c r="AQ675" s="2"/>
      <c r="AR675" s="2"/>
      <c r="AS675" s="2"/>
      <c r="AT675" s="2"/>
      <c r="AU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7"/>
      <c r="AO676" s="7"/>
      <c r="AP676" s="2"/>
      <c r="AQ676" s="2"/>
      <c r="AR676" s="2"/>
      <c r="AS676" s="2"/>
      <c r="AT676" s="2"/>
      <c r="AU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7"/>
      <c r="AO677" s="7"/>
      <c r="AP677" s="2"/>
      <c r="AQ677" s="2"/>
      <c r="AR677" s="2"/>
      <c r="AS677" s="2"/>
      <c r="AT677" s="2"/>
      <c r="AU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7"/>
      <c r="AO678" s="7"/>
      <c r="AP678" s="2"/>
      <c r="AQ678" s="2"/>
      <c r="AR678" s="2"/>
      <c r="AS678" s="2"/>
      <c r="AT678" s="2"/>
      <c r="AU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7"/>
      <c r="AO679" s="7"/>
      <c r="AP679" s="2"/>
      <c r="AQ679" s="2"/>
      <c r="AR679" s="2"/>
      <c r="AS679" s="2"/>
      <c r="AT679" s="2"/>
      <c r="AU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7"/>
      <c r="AO680" s="7"/>
      <c r="AP680" s="2"/>
      <c r="AQ680" s="2"/>
      <c r="AR680" s="2"/>
      <c r="AS680" s="2"/>
      <c r="AT680" s="2"/>
      <c r="AU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7"/>
      <c r="AO681" s="7"/>
      <c r="AP681" s="2"/>
      <c r="AQ681" s="2"/>
      <c r="AR681" s="2"/>
      <c r="AS681" s="2"/>
      <c r="AT681" s="2"/>
      <c r="AU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7"/>
      <c r="AO682" s="7"/>
      <c r="AP682" s="2"/>
      <c r="AQ682" s="2"/>
      <c r="AR682" s="2"/>
      <c r="AS682" s="2"/>
      <c r="AT682" s="2"/>
      <c r="AU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7"/>
      <c r="AO683" s="7"/>
      <c r="AP683" s="2"/>
      <c r="AQ683" s="2"/>
      <c r="AR683" s="2"/>
      <c r="AS683" s="2"/>
      <c r="AT683" s="2"/>
      <c r="AU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7"/>
      <c r="AO684" s="7"/>
      <c r="AP684" s="2"/>
      <c r="AQ684" s="2"/>
      <c r="AR684" s="2"/>
      <c r="AS684" s="2"/>
      <c r="AT684" s="2"/>
      <c r="AU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7"/>
      <c r="AO685" s="7"/>
      <c r="AP685" s="2"/>
      <c r="AQ685" s="2"/>
      <c r="AR685" s="2"/>
      <c r="AS685" s="2"/>
      <c r="AT685" s="2"/>
      <c r="AU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7"/>
      <c r="AO686" s="7"/>
      <c r="AP686" s="2"/>
      <c r="AQ686" s="2"/>
      <c r="AR686" s="2"/>
      <c r="AS686" s="2"/>
      <c r="AT686" s="2"/>
      <c r="AU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7"/>
      <c r="AO687" s="7"/>
      <c r="AP687" s="2"/>
      <c r="AQ687" s="2"/>
      <c r="AR687" s="2"/>
      <c r="AS687" s="2"/>
      <c r="AT687" s="2"/>
      <c r="AU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7"/>
      <c r="AO688" s="7"/>
      <c r="AP688" s="2"/>
      <c r="AQ688" s="2"/>
      <c r="AR688" s="2"/>
      <c r="AS688" s="2"/>
      <c r="AT688" s="2"/>
      <c r="AU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7"/>
      <c r="AO689" s="7"/>
      <c r="AP689" s="2"/>
      <c r="AQ689" s="2"/>
      <c r="AR689" s="2"/>
      <c r="AS689" s="2"/>
      <c r="AT689" s="2"/>
      <c r="AU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7"/>
      <c r="AO690" s="7"/>
      <c r="AP690" s="2"/>
      <c r="AQ690" s="2"/>
      <c r="AR690" s="2"/>
      <c r="AS690" s="2"/>
      <c r="AT690" s="2"/>
      <c r="AU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7"/>
      <c r="AO691" s="7"/>
      <c r="AP691" s="2"/>
      <c r="AQ691" s="2"/>
      <c r="AR691" s="2"/>
      <c r="AS691" s="2"/>
      <c r="AT691" s="2"/>
      <c r="AU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7"/>
      <c r="AO692" s="7"/>
      <c r="AP692" s="2"/>
      <c r="AQ692" s="2"/>
      <c r="AR692" s="2"/>
      <c r="AS692" s="2"/>
      <c r="AT692" s="2"/>
      <c r="AU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7"/>
      <c r="AO693" s="7"/>
      <c r="AP693" s="2"/>
      <c r="AQ693" s="2"/>
      <c r="AR693" s="2"/>
      <c r="AS693" s="2"/>
      <c r="AT693" s="2"/>
      <c r="AU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7"/>
      <c r="AO694" s="7"/>
      <c r="AP694" s="2"/>
      <c r="AQ694" s="2"/>
      <c r="AR694" s="2"/>
      <c r="AS694" s="2"/>
      <c r="AT694" s="2"/>
      <c r="AU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7"/>
      <c r="AO695" s="7"/>
      <c r="AP695" s="2"/>
      <c r="AQ695" s="2"/>
      <c r="AR695" s="2"/>
      <c r="AS695" s="2"/>
      <c r="AT695" s="2"/>
      <c r="AU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7"/>
      <c r="AO696" s="7"/>
      <c r="AP696" s="2"/>
      <c r="AQ696" s="2"/>
      <c r="AR696" s="2"/>
      <c r="AS696" s="2"/>
      <c r="AT696" s="2"/>
      <c r="AU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7"/>
      <c r="AO697" s="7"/>
      <c r="AP697" s="2"/>
      <c r="AQ697" s="2"/>
      <c r="AR697" s="2"/>
      <c r="AS697" s="2"/>
      <c r="AT697" s="2"/>
      <c r="AU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7"/>
      <c r="AO698" s="7"/>
      <c r="AP698" s="2"/>
      <c r="AQ698" s="2"/>
      <c r="AR698" s="2"/>
      <c r="AS698" s="2"/>
      <c r="AT698" s="2"/>
      <c r="AU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7"/>
      <c r="AO699" s="7"/>
      <c r="AP699" s="2"/>
      <c r="AQ699" s="2"/>
      <c r="AR699" s="2"/>
      <c r="AS699" s="2"/>
      <c r="AT699" s="2"/>
      <c r="AU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7"/>
      <c r="AO700" s="7"/>
      <c r="AP700" s="2"/>
      <c r="AQ700" s="2"/>
      <c r="AR700" s="2"/>
      <c r="AS700" s="2"/>
      <c r="AT700" s="2"/>
      <c r="AU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7"/>
      <c r="AO701" s="7"/>
      <c r="AP701" s="2"/>
      <c r="AQ701" s="2"/>
      <c r="AR701" s="2"/>
      <c r="AS701" s="2"/>
      <c r="AT701" s="2"/>
      <c r="AU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7"/>
      <c r="AO702" s="7"/>
      <c r="AP702" s="2"/>
      <c r="AQ702" s="2"/>
      <c r="AR702" s="2"/>
      <c r="AS702" s="2"/>
      <c r="AT702" s="2"/>
      <c r="AU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7"/>
      <c r="AO703" s="7"/>
      <c r="AP703" s="2"/>
      <c r="AQ703" s="2"/>
      <c r="AR703" s="2"/>
      <c r="AS703" s="2"/>
      <c r="AT703" s="2"/>
      <c r="AU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7"/>
      <c r="AO704" s="7"/>
      <c r="AP704" s="2"/>
      <c r="AQ704" s="2"/>
      <c r="AR704" s="2"/>
      <c r="AS704" s="2"/>
      <c r="AT704" s="2"/>
      <c r="AU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7"/>
      <c r="AO705" s="7"/>
      <c r="AP705" s="2"/>
      <c r="AQ705" s="2"/>
      <c r="AR705" s="2"/>
      <c r="AS705" s="2"/>
      <c r="AT705" s="2"/>
      <c r="AU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7"/>
      <c r="AO706" s="7"/>
      <c r="AP706" s="2"/>
      <c r="AQ706" s="2"/>
      <c r="AR706" s="2"/>
      <c r="AS706" s="2"/>
      <c r="AT706" s="2"/>
      <c r="AU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7"/>
      <c r="AO707" s="7"/>
      <c r="AP707" s="2"/>
      <c r="AQ707" s="2"/>
      <c r="AR707" s="2"/>
      <c r="AS707" s="2"/>
      <c r="AT707" s="2"/>
      <c r="AU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7"/>
      <c r="AO708" s="7"/>
      <c r="AP708" s="2"/>
      <c r="AQ708" s="2"/>
      <c r="AR708" s="2"/>
      <c r="AS708" s="2"/>
      <c r="AT708" s="2"/>
      <c r="AU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7"/>
      <c r="AO709" s="7"/>
      <c r="AP709" s="2"/>
      <c r="AQ709" s="2"/>
      <c r="AR709" s="2"/>
      <c r="AS709" s="2"/>
      <c r="AT709" s="2"/>
      <c r="AU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7"/>
      <c r="AO710" s="7"/>
      <c r="AP710" s="2"/>
      <c r="AQ710" s="2"/>
      <c r="AR710" s="2"/>
      <c r="AS710" s="2"/>
      <c r="AT710" s="2"/>
      <c r="AU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7"/>
      <c r="AO711" s="7"/>
      <c r="AP711" s="2"/>
      <c r="AQ711" s="2"/>
      <c r="AR711" s="2"/>
      <c r="AS711" s="2"/>
      <c r="AT711" s="2"/>
      <c r="AU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7"/>
      <c r="AO712" s="7"/>
      <c r="AP712" s="2"/>
      <c r="AQ712" s="2"/>
      <c r="AR712" s="2"/>
      <c r="AS712" s="2"/>
      <c r="AT712" s="2"/>
      <c r="AU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7"/>
      <c r="AO713" s="7"/>
      <c r="AP713" s="2"/>
      <c r="AQ713" s="2"/>
      <c r="AR713" s="2"/>
      <c r="AS713" s="2"/>
      <c r="AT713" s="2"/>
      <c r="AU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7"/>
      <c r="AO714" s="7"/>
      <c r="AP714" s="2"/>
      <c r="AQ714" s="2"/>
      <c r="AR714" s="2"/>
      <c r="AS714" s="2"/>
      <c r="AT714" s="2"/>
      <c r="AU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7"/>
      <c r="AO715" s="7"/>
      <c r="AP715" s="2"/>
      <c r="AQ715" s="2"/>
      <c r="AR715" s="2"/>
      <c r="AS715" s="2"/>
      <c r="AT715" s="2"/>
      <c r="AU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7"/>
      <c r="AO716" s="7"/>
      <c r="AP716" s="2"/>
      <c r="AQ716" s="2"/>
      <c r="AR716" s="2"/>
      <c r="AS716" s="2"/>
      <c r="AT716" s="2"/>
      <c r="AU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7"/>
      <c r="AO717" s="7"/>
      <c r="AP717" s="2"/>
      <c r="AQ717" s="2"/>
      <c r="AR717" s="2"/>
      <c r="AS717" s="2"/>
      <c r="AT717" s="2"/>
      <c r="AU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7"/>
      <c r="AO718" s="7"/>
      <c r="AP718" s="2"/>
      <c r="AQ718" s="2"/>
      <c r="AR718" s="2"/>
      <c r="AS718" s="2"/>
      <c r="AT718" s="2"/>
      <c r="AU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7"/>
      <c r="AO719" s="7"/>
      <c r="AP719" s="2"/>
      <c r="AQ719" s="2"/>
      <c r="AR719" s="2"/>
      <c r="AS719" s="2"/>
      <c r="AT719" s="2"/>
      <c r="AU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7"/>
      <c r="AO720" s="7"/>
      <c r="AP720" s="2"/>
      <c r="AQ720" s="2"/>
      <c r="AR720" s="2"/>
      <c r="AS720" s="2"/>
      <c r="AT720" s="2"/>
      <c r="AU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7"/>
      <c r="AO721" s="7"/>
      <c r="AP721" s="2"/>
      <c r="AQ721" s="2"/>
      <c r="AR721" s="2"/>
      <c r="AS721" s="2"/>
      <c r="AT721" s="2"/>
      <c r="AU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7"/>
      <c r="AO722" s="7"/>
      <c r="AP722" s="2"/>
      <c r="AQ722" s="2"/>
      <c r="AR722" s="2"/>
      <c r="AS722" s="2"/>
      <c r="AT722" s="2"/>
      <c r="AU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7"/>
      <c r="AO723" s="7"/>
      <c r="AP723" s="2"/>
      <c r="AQ723" s="2"/>
      <c r="AR723" s="2"/>
      <c r="AS723" s="2"/>
      <c r="AT723" s="2"/>
      <c r="AU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7"/>
      <c r="AO724" s="7"/>
      <c r="AP724" s="2"/>
      <c r="AQ724" s="2"/>
      <c r="AR724" s="2"/>
      <c r="AS724" s="2"/>
      <c r="AT724" s="2"/>
      <c r="AU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7"/>
      <c r="AO725" s="7"/>
      <c r="AP725" s="2"/>
      <c r="AQ725" s="2"/>
      <c r="AR725" s="2"/>
      <c r="AS725" s="2"/>
      <c r="AT725" s="2"/>
      <c r="AU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7"/>
      <c r="AO726" s="7"/>
      <c r="AP726" s="2"/>
      <c r="AQ726" s="2"/>
      <c r="AR726" s="2"/>
      <c r="AS726" s="2"/>
      <c r="AT726" s="2"/>
      <c r="AU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7"/>
      <c r="AO727" s="7"/>
      <c r="AP727" s="2"/>
      <c r="AQ727" s="2"/>
      <c r="AR727" s="2"/>
      <c r="AS727" s="2"/>
      <c r="AT727" s="2"/>
      <c r="AU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7"/>
      <c r="AO728" s="7"/>
      <c r="AP728" s="2"/>
      <c r="AQ728" s="2"/>
      <c r="AR728" s="2"/>
      <c r="AS728" s="2"/>
      <c r="AT728" s="2"/>
      <c r="AU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7"/>
      <c r="AO729" s="7"/>
      <c r="AP729" s="2"/>
      <c r="AQ729" s="2"/>
      <c r="AR729" s="2"/>
      <c r="AS729" s="2"/>
      <c r="AT729" s="2"/>
      <c r="AU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7"/>
      <c r="AO730" s="7"/>
      <c r="AP730" s="2"/>
      <c r="AQ730" s="2"/>
      <c r="AR730" s="2"/>
      <c r="AS730" s="2"/>
      <c r="AT730" s="2"/>
      <c r="AU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7"/>
      <c r="AO731" s="7"/>
      <c r="AP731" s="2"/>
      <c r="AQ731" s="2"/>
      <c r="AR731" s="2"/>
      <c r="AS731" s="2"/>
      <c r="AT731" s="2"/>
      <c r="AU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7"/>
      <c r="AO732" s="7"/>
      <c r="AP732" s="2"/>
      <c r="AQ732" s="2"/>
      <c r="AR732" s="2"/>
      <c r="AS732" s="2"/>
      <c r="AT732" s="2"/>
      <c r="AU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7"/>
      <c r="AO733" s="7"/>
      <c r="AP733" s="2"/>
      <c r="AQ733" s="2"/>
      <c r="AR733" s="2"/>
      <c r="AS733" s="2"/>
      <c r="AT733" s="2"/>
      <c r="AU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7"/>
      <c r="AO734" s="7"/>
      <c r="AP734" s="2"/>
      <c r="AQ734" s="2"/>
      <c r="AR734" s="2"/>
      <c r="AS734" s="2"/>
      <c r="AT734" s="2"/>
      <c r="AU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7"/>
      <c r="AO735" s="7"/>
      <c r="AP735" s="2"/>
      <c r="AQ735" s="2"/>
      <c r="AR735" s="2"/>
      <c r="AS735" s="2"/>
      <c r="AT735" s="2"/>
      <c r="AU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7"/>
      <c r="AO736" s="7"/>
      <c r="AP736" s="2"/>
      <c r="AQ736" s="2"/>
      <c r="AR736" s="2"/>
      <c r="AS736" s="2"/>
      <c r="AT736" s="2"/>
      <c r="AU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7"/>
      <c r="AO737" s="7"/>
      <c r="AP737" s="2"/>
      <c r="AQ737" s="2"/>
      <c r="AR737" s="2"/>
      <c r="AS737" s="2"/>
      <c r="AT737" s="2"/>
      <c r="AU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7"/>
      <c r="AO738" s="7"/>
      <c r="AP738" s="2"/>
      <c r="AQ738" s="2"/>
      <c r="AR738" s="2"/>
      <c r="AS738" s="2"/>
      <c r="AT738" s="2"/>
      <c r="AU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7"/>
      <c r="AO739" s="7"/>
      <c r="AP739" s="2"/>
      <c r="AQ739" s="2"/>
      <c r="AR739" s="2"/>
      <c r="AS739" s="2"/>
      <c r="AT739" s="2"/>
      <c r="AU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7"/>
      <c r="AO740" s="7"/>
      <c r="AP740" s="2"/>
      <c r="AQ740" s="2"/>
      <c r="AR740" s="2"/>
      <c r="AS740" s="2"/>
      <c r="AT740" s="2"/>
      <c r="AU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7"/>
      <c r="AO741" s="7"/>
      <c r="AP741" s="2"/>
      <c r="AQ741" s="2"/>
      <c r="AR741" s="2"/>
      <c r="AS741" s="2"/>
      <c r="AT741" s="2"/>
      <c r="AU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7"/>
      <c r="AO742" s="7"/>
      <c r="AP742" s="2"/>
      <c r="AQ742" s="2"/>
      <c r="AR742" s="2"/>
      <c r="AS742" s="2"/>
      <c r="AT742" s="2"/>
      <c r="AU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7"/>
      <c r="AO743" s="7"/>
      <c r="AP743" s="2"/>
      <c r="AQ743" s="2"/>
      <c r="AR743" s="2"/>
      <c r="AS743" s="2"/>
      <c r="AT743" s="2"/>
      <c r="AU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7"/>
      <c r="AO744" s="7"/>
      <c r="AP744" s="2"/>
      <c r="AQ744" s="2"/>
      <c r="AR744" s="2"/>
      <c r="AS744" s="2"/>
      <c r="AT744" s="2"/>
      <c r="AU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7"/>
      <c r="AO745" s="7"/>
      <c r="AP745" s="2"/>
      <c r="AQ745" s="2"/>
      <c r="AR745" s="2"/>
      <c r="AS745" s="2"/>
      <c r="AT745" s="2"/>
      <c r="AU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7"/>
      <c r="AO746" s="7"/>
      <c r="AP746" s="2"/>
      <c r="AQ746" s="2"/>
      <c r="AR746" s="2"/>
      <c r="AS746" s="2"/>
      <c r="AT746" s="2"/>
      <c r="AU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7"/>
      <c r="AO747" s="7"/>
      <c r="AP747" s="2"/>
      <c r="AQ747" s="2"/>
      <c r="AR747" s="2"/>
      <c r="AS747" s="2"/>
      <c r="AT747" s="2"/>
      <c r="AU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7"/>
      <c r="AO748" s="7"/>
      <c r="AP748" s="2"/>
      <c r="AQ748" s="2"/>
      <c r="AR748" s="2"/>
      <c r="AS748" s="2"/>
      <c r="AT748" s="2"/>
      <c r="AU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7"/>
      <c r="AO749" s="7"/>
      <c r="AP749" s="2"/>
      <c r="AQ749" s="2"/>
      <c r="AR749" s="2"/>
      <c r="AS749" s="2"/>
      <c r="AT749" s="2"/>
      <c r="AU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7"/>
      <c r="AO750" s="7"/>
      <c r="AP750" s="2"/>
      <c r="AQ750" s="2"/>
      <c r="AR750" s="2"/>
      <c r="AS750" s="2"/>
      <c r="AT750" s="2"/>
      <c r="AU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7"/>
      <c r="AO751" s="7"/>
      <c r="AP751" s="2"/>
      <c r="AQ751" s="2"/>
      <c r="AR751" s="2"/>
      <c r="AS751" s="2"/>
      <c r="AT751" s="2"/>
      <c r="AU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7"/>
      <c r="AO752" s="7"/>
      <c r="AP752" s="2"/>
      <c r="AQ752" s="2"/>
      <c r="AR752" s="2"/>
      <c r="AS752" s="2"/>
      <c r="AT752" s="2"/>
      <c r="AU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7"/>
      <c r="AO753" s="7"/>
      <c r="AP753" s="2"/>
      <c r="AQ753" s="2"/>
      <c r="AR753" s="2"/>
      <c r="AS753" s="2"/>
      <c r="AT753" s="2"/>
      <c r="AU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7"/>
      <c r="AO754" s="7"/>
      <c r="AP754" s="2"/>
      <c r="AQ754" s="2"/>
      <c r="AR754" s="2"/>
      <c r="AS754" s="2"/>
      <c r="AT754" s="2"/>
      <c r="AU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7"/>
      <c r="AO755" s="7"/>
      <c r="AP755" s="2"/>
      <c r="AQ755" s="2"/>
      <c r="AR755" s="2"/>
      <c r="AS755" s="2"/>
      <c r="AT755" s="2"/>
      <c r="AU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7"/>
      <c r="AO756" s="7"/>
      <c r="AP756" s="2"/>
      <c r="AQ756" s="2"/>
      <c r="AR756" s="2"/>
      <c r="AS756" s="2"/>
      <c r="AT756" s="2"/>
      <c r="AU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7"/>
      <c r="AO757" s="7"/>
      <c r="AP757" s="2"/>
      <c r="AQ757" s="2"/>
      <c r="AR757" s="2"/>
      <c r="AS757" s="2"/>
      <c r="AT757" s="2"/>
      <c r="AU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7"/>
      <c r="AO758" s="7"/>
      <c r="AP758" s="2"/>
      <c r="AQ758" s="2"/>
      <c r="AR758" s="2"/>
      <c r="AS758" s="2"/>
      <c r="AT758" s="2"/>
      <c r="AU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7"/>
      <c r="AO759" s="7"/>
      <c r="AP759" s="2"/>
      <c r="AQ759" s="2"/>
      <c r="AR759" s="2"/>
      <c r="AS759" s="2"/>
      <c r="AT759" s="2"/>
      <c r="AU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7"/>
      <c r="AO760" s="7"/>
      <c r="AP760" s="2"/>
      <c r="AQ760" s="2"/>
      <c r="AR760" s="2"/>
      <c r="AS760" s="2"/>
      <c r="AT760" s="2"/>
      <c r="AU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7"/>
      <c r="AO761" s="7"/>
      <c r="AP761" s="2"/>
      <c r="AQ761" s="2"/>
      <c r="AR761" s="2"/>
      <c r="AS761" s="2"/>
      <c r="AT761" s="2"/>
      <c r="AU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7"/>
      <c r="AO762" s="7"/>
      <c r="AP762" s="2"/>
      <c r="AQ762" s="2"/>
      <c r="AR762" s="2"/>
      <c r="AS762" s="2"/>
      <c r="AT762" s="2"/>
      <c r="AU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7"/>
      <c r="AO763" s="7"/>
      <c r="AP763" s="2"/>
      <c r="AQ763" s="2"/>
      <c r="AR763" s="2"/>
      <c r="AS763" s="2"/>
      <c r="AT763" s="2"/>
      <c r="AU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7"/>
      <c r="AO764" s="7"/>
      <c r="AP764" s="2"/>
      <c r="AQ764" s="2"/>
      <c r="AR764" s="2"/>
      <c r="AS764" s="2"/>
      <c r="AT764" s="2"/>
      <c r="AU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7"/>
      <c r="AO765" s="7"/>
      <c r="AP765" s="2"/>
      <c r="AQ765" s="2"/>
      <c r="AR765" s="2"/>
      <c r="AS765" s="2"/>
      <c r="AT765" s="2"/>
      <c r="AU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7"/>
      <c r="AO766" s="7"/>
      <c r="AP766" s="2"/>
      <c r="AQ766" s="2"/>
      <c r="AR766" s="2"/>
      <c r="AS766" s="2"/>
      <c r="AT766" s="2"/>
      <c r="AU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7"/>
      <c r="AO767" s="7"/>
      <c r="AP767" s="2"/>
      <c r="AQ767" s="2"/>
      <c r="AR767" s="2"/>
      <c r="AS767" s="2"/>
      <c r="AT767" s="2"/>
      <c r="AU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7"/>
      <c r="AO768" s="7"/>
      <c r="AP768" s="2"/>
      <c r="AQ768" s="2"/>
      <c r="AR768" s="2"/>
      <c r="AS768" s="2"/>
      <c r="AT768" s="2"/>
      <c r="AU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7"/>
      <c r="AO769" s="7"/>
      <c r="AP769" s="2"/>
      <c r="AQ769" s="2"/>
      <c r="AR769" s="2"/>
      <c r="AS769" s="2"/>
      <c r="AT769" s="2"/>
      <c r="AU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7"/>
      <c r="AO770" s="7"/>
      <c r="AP770" s="2"/>
      <c r="AQ770" s="2"/>
      <c r="AR770" s="2"/>
      <c r="AS770" s="2"/>
      <c r="AT770" s="2"/>
      <c r="AU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7"/>
      <c r="AO771" s="7"/>
      <c r="AP771" s="2"/>
      <c r="AQ771" s="2"/>
      <c r="AR771" s="2"/>
      <c r="AS771" s="2"/>
      <c r="AT771" s="2"/>
      <c r="AU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7"/>
      <c r="AO772" s="7"/>
      <c r="AP772" s="2"/>
      <c r="AQ772" s="2"/>
      <c r="AR772" s="2"/>
      <c r="AS772" s="2"/>
      <c r="AT772" s="2"/>
      <c r="AU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7"/>
      <c r="AO773" s="7"/>
      <c r="AP773" s="2"/>
      <c r="AQ773" s="2"/>
      <c r="AR773" s="2"/>
      <c r="AS773" s="2"/>
      <c r="AT773" s="2"/>
      <c r="AU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7"/>
      <c r="AO774" s="7"/>
      <c r="AP774" s="2"/>
      <c r="AQ774" s="2"/>
      <c r="AR774" s="2"/>
      <c r="AS774" s="2"/>
      <c r="AT774" s="2"/>
      <c r="AU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7"/>
      <c r="AO775" s="7"/>
      <c r="AP775" s="2"/>
      <c r="AQ775" s="2"/>
      <c r="AR775" s="2"/>
      <c r="AS775" s="2"/>
      <c r="AT775" s="2"/>
      <c r="AU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7"/>
      <c r="AO776" s="7"/>
      <c r="AP776" s="2"/>
      <c r="AQ776" s="2"/>
      <c r="AR776" s="2"/>
      <c r="AS776" s="2"/>
      <c r="AT776" s="2"/>
      <c r="AU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7"/>
      <c r="AO777" s="7"/>
      <c r="AP777" s="2"/>
      <c r="AQ777" s="2"/>
      <c r="AR777" s="2"/>
      <c r="AS777" s="2"/>
      <c r="AT777" s="2"/>
      <c r="AU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7"/>
      <c r="AO778" s="7"/>
      <c r="AP778" s="2"/>
      <c r="AQ778" s="2"/>
      <c r="AR778" s="2"/>
      <c r="AS778" s="2"/>
      <c r="AT778" s="2"/>
      <c r="AU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7"/>
      <c r="AO779" s="7"/>
      <c r="AP779" s="2"/>
      <c r="AQ779" s="2"/>
      <c r="AR779" s="2"/>
      <c r="AS779" s="2"/>
      <c r="AT779" s="2"/>
      <c r="AU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7"/>
      <c r="AO780" s="7"/>
      <c r="AP780" s="2"/>
      <c r="AQ780" s="2"/>
      <c r="AR780" s="2"/>
      <c r="AS780" s="2"/>
      <c r="AT780" s="2"/>
      <c r="AU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7"/>
      <c r="AO781" s="7"/>
      <c r="AP781" s="2"/>
      <c r="AQ781" s="2"/>
      <c r="AR781" s="2"/>
      <c r="AS781" s="2"/>
      <c r="AT781" s="2"/>
      <c r="AU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7"/>
      <c r="AO782" s="7"/>
      <c r="AP782" s="2"/>
      <c r="AQ782" s="2"/>
      <c r="AR782" s="2"/>
      <c r="AS782" s="2"/>
      <c r="AT782" s="2"/>
      <c r="AU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7"/>
      <c r="AO783" s="7"/>
      <c r="AP783" s="2"/>
      <c r="AQ783" s="2"/>
      <c r="AR783" s="2"/>
      <c r="AS783" s="2"/>
      <c r="AT783" s="2"/>
      <c r="AU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7"/>
      <c r="AO784" s="7"/>
      <c r="AP784" s="2"/>
      <c r="AQ784" s="2"/>
      <c r="AR784" s="2"/>
      <c r="AS784" s="2"/>
      <c r="AT784" s="2"/>
      <c r="AU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7"/>
      <c r="AO785" s="7"/>
      <c r="AP785" s="2"/>
      <c r="AQ785" s="2"/>
      <c r="AR785" s="2"/>
      <c r="AS785" s="2"/>
      <c r="AT785" s="2"/>
      <c r="AU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7"/>
      <c r="AO786" s="7"/>
      <c r="AP786" s="2"/>
      <c r="AQ786" s="2"/>
      <c r="AR786" s="2"/>
      <c r="AS786" s="2"/>
      <c r="AT786" s="2"/>
      <c r="AU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7"/>
      <c r="AO787" s="7"/>
      <c r="AP787" s="2"/>
      <c r="AQ787" s="2"/>
      <c r="AR787" s="2"/>
      <c r="AS787" s="2"/>
      <c r="AT787" s="2"/>
      <c r="AU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7"/>
      <c r="AO788" s="7"/>
      <c r="AP788" s="2"/>
      <c r="AQ788" s="2"/>
      <c r="AR788" s="2"/>
      <c r="AS788" s="2"/>
      <c r="AT788" s="2"/>
      <c r="AU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7"/>
      <c r="AO789" s="7"/>
      <c r="AP789" s="2"/>
      <c r="AQ789" s="2"/>
      <c r="AR789" s="2"/>
      <c r="AS789" s="2"/>
      <c r="AT789" s="2"/>
      <c r="AU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7"/>
      <c r="AO790" s="7"/>
      <c r="AP790" s="2"/>
      <c r="AQ790" s="2"/>
      <c r="AR790" s="2"/>
      <c r="AS790" s="2"/>
      <c r="AT790" s="2"/>
      <c r="AU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7"/>
      <c r="AO791" s="7"/>
      <c r="AP791" s="2"/>
      <c r="AQ791" s="2"/>
      <c r="AR791" s="2"/>
      <c r="AS791" s="2"/>
      <c r="AT791" s="2"/>
      <c r="AU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7"/>
      <c r="AO792" s="7"/>
      <c r="AP792" s="2"/>
      <c r="AQ792" s="2"/>
      <c r="AR792" s="2"/>
      <c r="AS792" s="2"/>
      <c r="AT792" s="2"/>
      <c r="AU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7"/>
      <c r="AO793" s="7"/>
      <c r="AP793" s="2"/>
      <c r="AQ793" s="2"/>
      <c r="AR793" s="2"/>
      <c r="AS793" s="2"/>
      <c r="AT793" s="2"/>
      <c r="AU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7"/>
      <c r="AO794" s="7"/>
      <c r="AP794" s="2"/>
      <c r="AQ794" s="2"/>
      <c r="AR794" s="2"/>
      <c r="AS794" s="2"/>
      <c r="AT794" s="2"/>
      <c r="AU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7"/>
      <c r="AO795" s="7"/>
      <c r="AP795" s="2"/>
      <c r="AQ795" s="2"/>
      <c r="AR795" s="2"/>
      <c r="AS795" s="2"/>
      <c r="AT795" s="2"/>
      <c r="AU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7"/>
      <c r="AO796" s="7"/>
      <c r="AP796" s="2"/>
      <c r="AQ796" s="2"/>
      <c r="AR796" s="2"/>
      <c r="AS796" s="2"/>
      <c r="AT796" s="2"/>
      <c r="AU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7"/>
      <c r="AO797" s="7"/>
      <c r="AP797" s="2"/>
      <c r="AQ797" s="2"/>
      <c r="AR797" s="2"/>
      <c r="AS797" s="2"/>
      <c r="AT797" s="2"/>
      <c r="AU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7"/>
      <c r="AO798" s="7"/>
      <c r="AP798" s="2"/>
      <c r="AQ798" s="2"/>
      <c r="AR798" s="2"/>
      <c r="AS798" s="2"/>
      <c r="AT798" s="2"/>
      <c r="AU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7"/>
      <c r="AO799" s="7"/>
      <c r="AP799" s="2"/>
      <c r="AQ799" s="2"/>
      <c r="AR799" s="2"/>
      <c r="AS799" s="2"/>
      <c r="AT799" s="2"/>
      <c r="AU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7"/>
      <c r="AO800" s="7"/>
      <c r="AP800" s="2"/>
      <c r="AQ800" s="2"/>
      <c r="AR800" s="2"/>
      <c r="AS800" s="2"/>
      <c r="AT800" s="2"/>
      <c r="AU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7"/>
      <c r="AO801" s="7"/>
      <c r="AP801" s="2"/>
      <c r="AQ801" s="2"/>
      <c r="AR801" s="2"/>
      <c r="AS801" s="2"/>
      <c r="AT801" s="2"/>
      <c r="AU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7"/>
      <c r="AO802" s="7"/>
      <c r="AP802" s="2"/>
      <c r="AQ802" s="2"/>
      <c r="AR802" s="2"/>
      <c r="AS802" s="2"/>
      <c r="AT802" s="2"/>
      <c r="AU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7"/>
      <c r="AO803" s="7"/>
      <c r="AP803" s="2"/>
      <c r="AQ803" s="2"/>
      <c r="AR803" s="2"/>
      <c r="AS803" s="2"/>
      <c r="AT803" s="2"/>
      <c r="AU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7"/>
      <c r="AO804" s="7"/>
      <c r="AP804" s="2"/>
      <c r="AQ804" s="2"/>
      <c r="AR804" s="2"/>
      <c r="AS804" s="2"/>
      <c r="AT804" s="2"/>
      <c r="AU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7"/>
      <c r="AO805" s="7"/>
      <c r="AP805" s="2"/>
      <c r="AQ805" s="2"/>
      <c r="AR805" s="2"/>
      <c r="AS805" s="2"/>
      <c r="AT805" s="2"/>
      <c r="AU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7"/>
      <c r="AO806" s="7"/>
      <c r="AP806" s="2"/>
      <c r="AQ806" s="2"/>
      <c r="AR806" s="2"/>
      <c r="AS806" s="2"/>
      <c r="AT806" s="2"/>
      <c r="AU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7"/>
      <c r="AO807" s="7"/>
      <c r="AP807" s="2"/>
      <c r="AQ807" s="2"/>
      <c r="AR807" s="2"/>
      <c r="AS807" s="2"/>
      <c r="AT807" s="2"/>
      <c r="AU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7"/>
      <c r="AO808" s="7"/>
      <c r="AP808" s="2"/>
      <c r="AQ808" s="2"/>
      <c r="AR808" s="2"/>
      <c r="AS808" s="2"/>
      <c r="AT808" s="2"/>
      <c r="AU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7"/>
      <c r="AO809" s="7"/>
      <c r="AP809" s="2"/>
      <c r="AQ809" s="2"/>
      <c r="AR809" s="2"/>
      <c r="AS809" s="2"/>
      <c r="AT809" s="2"/>
      <c r="AU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7"/>
      <c r="AO810" s="7"/>
      <c r="AP810" s="2"/>
      <c r="AQ810" s="2"/>
      <c r="AR810" s="2"/>
      <c r="AS810" s="2"/>
      <c r="AT810" s="2"/>
      <c r="AU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7"/>
      <c r="AO811" s="7"/>
      <c r="AP811" s="2"/>
      <c r="AQ811" s="2"/>
      <c r="AR811" s="2"/>
      <c r="AS811" s="2"/>
      <c r="AT811" s="2"/>
      <c r="AU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7"/>
      <c r="AO812" s="7"/>
      <c r="AP812" s="2"/>
      <c r="AQ812" s="2"/>
      <c r="AR812" s="2"/>
      <c r="AS812" s="2"/>
      <c r="AT812" s="2"/>
      <c r="AU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7"/>
      <c r="AO813" s="7"/>
      <c r="AP813" s="2"/>
      <c r="AQ813" s="2"/>
      <c r="AR813" s="2"/>
      <c r="AS813" s="2"/>
      <c r="AT813" s="2"/>
      <c r="AU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7"/>
      <c r="AO814" s="7"/>
      <c r="AP814" s="2"/>
      <c r="AQ814" s="2"/>
      <c r="AR814" s="2"/>
      <c r="AS814" s="2"/>
      <c r="AT814" s="2"/>
      <c r="AU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7"/>
      <c r="AO815" s="7"/>
      <c r="AP815" s="2"/>
      <c r="AQ815" s="2"/>
      <c r="AR815" s="2"/>
      <c r="AS815" s="2"/>
      <c r="AT815" s="2"/>
      <c r="AU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7"/>
      <c r="AO816" s="7"/>
      <c r="AP816" s="2"/>
      <c r="AQ816" s="2"/>
      <c r="AR816" s="2"/>
      <c r="AS816" s="2"/>
      <c r="AT816" s="2"/>
      <c r="AU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7"/>
      <c r="AO817" s="7"/>
      <c r="AP817" s="2"/>
      <c r="AQ817" s="2"/>
      <c r="AR817" s="2"/>
      <c r="AS817" s="2"/>
      <c r="AT817" s="2"/>
      <c r="AU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7"/>
      <c r="AO818" s="7"/>
      <c r="AP818" s="2"/>
      <c r="AQ818" s="2"/>
      <c r="AR818" s="2"/>
      <c r="AS818" s="2"/>
      <c r="AT818" s="2"/>
      <c r="AU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7"/>
      <c r="AO819" s="7"/>
      <c r="AP819" s="2"/>
      <c r="AQ819" s="2"/>
      <c r="AR819" s="2"/>
      <c r="AS819" s="2"/>
      <c r="AT819" s="2"/>
      <c r="AU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7"/>
      <c r="AO820" s="7"/>
      <c r="AP820" s="2"/>
      <c r="AQ820" s="2"/>
      <c r="AR820" s="2"/>
      <c r="AS820" s="2"/>
      <c r="AT820" s="2"/>
      <c r="AU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7"/>
      <c r="AO821" s="7"/>
      <c r="AP821" s="2"/>
      <c r="AQ821" s="2"/>
      <c r="AR821" s="2"/>
      <c r="AS821" s="2"/>
      <c r="AT821" s="2"/>
      <c r="AU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7"/>
      <c r="AO822" s="7"/>
      <c r="AP822" s="2"/>
      <c r="AQ822" s="2"/>
      <c r="AR822" s="2"/>
      <c r="AS822" s="2"/>
      <c r="AT822" s="2"/>
      <c r="AU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7"/>
      <c r="AO823" s="7"/>
      <c r="AP823" s="2"/>
      <c r="AQ823" s="2"/>
      <c r="AR823" s="2"/>
      <c r="AS823" s="2"/>
      <c r="AT823" s="2"/>
      <c r="AU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7"/>
      <c r="AO824" s="7"/>
      <c r="AP824" s="2"/>
      <c r="AQ824" s="2"/>
      <c r="AR824" s="2"/>
      <c r="AS824" s="2"/>
      <c r="AT824" s="2"/>
      <c r="AU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7"/>
      <c r="AO825" s="7"/>
      <c r="AP825" s="2"/>
      <c r="AQ825" s="2"/>
      <c r="AR825" s="2"/>
      <c r="AS825" s="2"/>
      <c r="AT825" s="2"/>
      <c r="AU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7"/>
      <c r="AO826" s="7"/>
      <c r="AP826" s="2"/>
      <c r="AQ826" s="2"/>
      <c r="AR826" s="2"/>
      <c r="AS826" s="2"/>
      <c r="AT826" s="2"/>
      <c r="AU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7"/>
      <c r="AO827" s="7"/>
      <c r="AP827" s="2"/>
      <c r="AQ827" s="2"/>
      <c r="AR827" s="2"/>
      <c r="AS827" s="2"/>
      <c r="AT827" s="2"/>
      <c r="AU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7"/>
      <c r="AO828" s="7"/>
      <c r="AP828" s="2"/>
      <c r="AQ828" s="2"/>
      <c r="AR828" s="2"/>
      <c r="AS828" s="2"/>
      <c r="AT828" s="2"/>
      <c r="AU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7"/>
      <c r="AO829" s="7"/>
      <c r="AP829" s="2"/>
      <c r="AQ829" s="2"/>
      <c r="AR829" s="2"/>
      <c r="AS829" s="2"/>
      <c r="AT829" s="2"/>
      <c r="AU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7"/>
      <c r="AO830" s="7"/>
      <c r="AP830" s="2"/>
      <c r="AQ830" s="2"/>
      <c r="AR830" s="2"/>
      <c r="AS830" s="2"/>
      <c r="AT830" s="2"/>
      <c r="AU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7"/>
      <c r="AO831" s="7"/>
      <c r="AP831" s="2"/>
      <c r="AQ831" s="2"/>
      <c r="AR831" s="2"/>
      <c r="AS831" s="2"/>
      <c r="AT831" s="2"/>
      <c r="AU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7"/>
      <c r="AO832" s="7"/>
      <c r="AP832" s="2"/>
      <c r="AQ832" s="2"/>
      <c r="AR832" s="2"/>
      <c r="AS832" s="2"/>
      <c r="AT832" s="2"/>
      <c r="AU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7"/>
      <c r="AO833" s="7"/>
      <c r="AP833" s="2"/>
      <c r="AQ833" s="2"/>
      <c r="AR833" s="2"/>
      <c r="AS833" s="2"/>
      <c r="AT833" s="2"/>
      <c r="AU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7"/>
      <c r="AO834" s="7"/>
      <c r="AP834" s="2"/>
      <c r="AQ834" s="2"/>
      <c r="AR834" s="2"/>
      <c r="AS834" s="2"/>
      <c r="AT834" s="2"/>
      <c r="AU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7"/>
      <c r="AO835" s="7"/>
      <c r="AP835" s="2"/>
      <c r="AQ835" s="2"/>
      <c r="AR835" s="2"/>
      <c r="AS835" s="2"/>
      <c r="AT835" s="2"/>
      <c r="AU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7"/>
      <c r="AO836" s="7"/>
      <c r="AP836" s="2"/>
      <c r="AQ836" s="2"/>
      <c r="AR836" s="2"/>
      <c r="AS836" s="2"/>
      <c r="AT836" s="2"/>
      <c r="AU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7"/>
      <c r="AO837" s="7"/>
      <c r="AP837" s="2"/>
      <c r="AQ837" s="2"/>
      <c r="AR837" s="2"/>
      <c r="AS837" s="2"/>
      <c r="AT837" s="2"/>
      <c r="AU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7"/>
      <c r="AO838" s="7"/>
      <c r="AP838" s="2"/>
      <c r="AQ838" s="2"/>
      <c r="AR838" s="2"/>
      <c r="AS838" s="2"/>
      <c r="AT838" s="2"/>
      <c r="AU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7"/>
      <c r="AO839" s="7"/>
      <c r="AP839" s="2"/>
      <c r="AQ839" s="2"/>
      <c r="AR839" s="2"/>
      <c r="AS839" s="2"/>
      <c r="AT839" s="2"/>
      <c r="AU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7"/>
      <c r="AO840" s="7"/>
      <c r="AP840" s="2"/>
      <c r="AQ840" s="2"/>
      <c r="AR840" s="2"/>
      <c r="AS840" s="2"/>
      <c r="AT840" s="2"/>
      <c r="AU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7"/>
      <c r="AO841" s="7"/>
      <c r="AP841" s="2"/>
      <c r="AQ841" s="2"/>
      <c r="AR841" s="2"/>
      <c r="AS841" s="2"/>
      <c r="AT841" s="2"/>
      <c r="AU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7"/>
      <c r="AO842" s="7"/>
      <c r="AP842" s="2"/>
      <c r="AQ842" s="2"/>
      <c r="AR842" s="2"/>
      <c r="AS842" s="2"/>
      <c r="AT842" s="2"/>
      <c r="AU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7"/>
      <c r="AO843" s="7"/>
      <c r="AP843" s="2"/>
      <c r="AQ843" s="2"/>
      <c r="AR843" s="2"/>
      <c r="AS843" s="2"/>
      <c r="AT843" s="2"/>
      <c r="AU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7"/>
      <c r="AO844" s="7"/>
      <c r="AP844" s="2"/>
      <c r="AQ844" s="2"/>
      <c r="AR844" s="2"/>
      <c r="AS844" s="2"/>
      <c r="AT844" s="2"/>
      <c r="AU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7"/>
      <c r="AO845" s="7"/>
      <c r="AP845" s="2"/>
      <c r="AQ845" s="2"/>
      <c r="AR845" s="2"/>
      <c r="AS845" s="2"/>
      <c r="AT845" s="2"/>
      <c r="AU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7"/>
      <c r="AO846" s="7"/>
      <c r="AP846" s="2"/>
      <c r="AQ846" s="2"/>
      <c r="AR846" s="2"/>
      <c r="AS846" s="2"/>
      <c r="AT846" s="2"/>
      <c r="AU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7"/>
      <c r="AO847" s="7"/>
      <c r="AP847" s="2"/>
      <c r="AQ847" s="2"/>
      <c r="AR847" s="2"/>
      <c r="AS847" s="2"/>
      <c r="AT847" s="2"/>
      <c r="AU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7"/>
      <c r="AO848" s="7"/>
      <c r="AP848" s="2"/>
      <c r="AQ848" s="2"/>
      <c r="AR848" s="2"/>
      <c r="AS848" s="2"/>
      <c r="AT848" s="2"/>
      <c r="AU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7"/>
      <c r="AO849" s="7"/>
      <c r="AP849" s="2"/>
      <c r="AQ849" s="2"/>
      <c r="AR849" s="2"/>
      <c r="AS849" s="2"/>
      <c r="AT849" s="2"/>
      <c r="AU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7"/>
      <c r="AO850" s="7"/>
      <c r="AP850" s="2"/>
      <c r="AQ850" s="2"/>
      <c r="AR850" s="2"/>
      <c r="AS850" s="2"/>
      <c r="AT850" s="2"/>
      <c r="AU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7"/>
      <c r="AO851" s="7"/>
      <c r="AP851" s="2"/>
      <c r="AQ851" s="2"/>
      <c r="AR851" s="2"/>
      <c r="AS851" s="2"/>
      <c r="AT851" s="2"/>
      <c r="AU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7"/>
      <c r="AO852" s="7"/>
      <c r="AP852" s="2"/>
      <c r="AQ852" s="2"/>
      <c r="AR852" s="2"/>
      <c r="AS852" s="2"/>
      <c r="AT852" s="2"/>
      <c r="AU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7"/>
      <c r="AO853" s="7"/>
      <c r="AP853" s="2"/>
      <c r="AQ853" s="2"/>
      <c r="AR853" s="2"/>
      <c r="AS853" s="2"/>
      <c r="AT853" s="2"/>
      <c r="AU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7"/>
      <c r="AO854" s="7"/>
      <c r="AP854" s="2"/>
      <c r="AQ854" s="2"/>
      <c r="AR854" s="2"/>
      <c r="AS854" s="2"/>
      <c r="AT854" s="2"/>
      <c r="AU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7"/>
      <c r="AO855" s="7"/>
      <c r="AP855" s="2"/>
      <c r="AQ855" s="2"/>
      <c r="AR855" s="2"/>
      <c r="AS855" s="2"/>
      <c r="AT855" s="2"/>
      <c r="AU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7"/>
      <c r="AO856" s="7"/>
      <c r="AP856" s="2"/>
      <c r="AQ856" s="2"/>
      <c r="AR856" s="2"/>
      <c r="AS856" s="2"/>
      <c r="AT856" s="2"/>
      <c r="AU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7"/>
      <c r="AO857" s="7"/>
      <c r="AP857" s="2"/>
      <c r="AQ857" s="2"/>
      <c r="AR857" s="2"/>
      <c r="AS857" s="2"/>
      <c r="AT857" s="2"/>
      <c r="AU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7"/>
      <c r="AO858" s="7"/>
      <c r="AP858" s="2"/>
      <c r="AQ858" s="2"/>
      <c r="AR858" s="2"/>
      <c r="AS858" s="2"/>
      <c r="AT858" s="2"/>
      <c r="AU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7"/>
      <c r="AO859" s="7"/>
      <c r="AP859" s="2"/>
      <c r="AQ859" s="2"/>
      <c r="AR859" s="2"/>
      <c r="AS859" s="2"/>
      <c r="AT859" s="2"/>
      <c r="AU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7"/>
      <c r="AO860" s="7"/>
      <c r="AP860" s="2"/>
      <c r="AQ860" s="2"/>
      <c r="AR860" s="2"/>
      <c r="AS860" s="2"/>
      <c r="AT860" s="2"/>
      <c r="AU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7"/>
      <c r="AO861" s="7"/>
      <c r="AP861" s="2"/>
      <c r="AQ861" s="2"/>
      <c r="AR861" s="2"/>
      <c r="AS861" s="2"/>
      <c r="AT861" s="2"/>
      <c r="AU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7"/>
      <c r="AO862" s="7"/>
      <c r="AP862" s="2"/>
      <c r="AQ862" s="2"/>
      <c r="AR862" s="2"/>
      <c r="AS862" s="2"/>
      <c r="AT862" s="2"/>
      <c r="AU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7"/>
      <c r="AO863" s="7"/>
      <c r="AP863" s="2"/>
      <c r="AQ863" s="2"/>
      <c r="AR863" s="2"/>
      <c r="AS863" s="2"/>
      <c r="AT863" s="2"/>
      <c r="AU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7"/>
      <c r="AO864" s="7"/>
      <c r="AP864" s="2"/>
      <c r="AQ864" s="2"/>
      <c r="AR864" s="2"/>
      <c r="AS864" s="2"/>
      <c r="AT864" s="2"/>
      <c r="AU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7"/>
      <c r="AO865" s="7"/>
      <c r="AP865" s="2"/>
      <c r="AQ865" s="2"/>
      <c r="AR865" s="2"/>
      <c r="AS865" s="2"/>
      <c r="AT865" s="2"/>
      <c r="AU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7"/>
      <c r="AO866" s="7"/>
      <c r="AP866" s="2"/>
      <c r="AQ866" s="2"/>
      <c r="AR866" s="2"/>
      <c r="AS866" s="2"/>
      <c r="AT866" s="2"/>
      <c r="AU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7"/>
      <c r="AO867" s="7"/>
      <c r="AP867" s="2"/>
      <c r="AQ867" s="2"/>
      <c r="AR867" s="2"/>
      <c r="AS867" s="2"/>
      <c r="AT867" s="2"/>
      <c r="AU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7"/>
      <c r="AO868" s="7"/>
      <c r="AP868" s="2"/>
      <c r="AQ868" s="2"/>
      <c r="AR868" s="2"/>
      <c r="AS868" s="2"/>
      <c r="AT868" s="2"/>
      <c r="AU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7"/>
      <c r="AO869" s="7"/>
      <c r="AP869" s="2"/>
      <c r="AQ869" s="2"/>
      <c r="AR869" s="2"/>
      <c r="AS869" s="2"/>
      <c r="AT869" s="2"/>
      <c r="AU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7"/>
      <c r="AO870" s="7"/>
      <c r="AP870" s="2"/>
      <c r="AQ870" s="2"/>
      <c r="AR870" s="2"/>
      <c r="AS870" s="2"/>
      <c r="AT870" s="2"/>
      <c r="AU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7"/>
      <c r="AO871" s="7"/>
      <c r="AP871" s="2"/>
      <c r="AQ871" s="2"/>
      <c r="AR871" s="2"/>
      <c r="AS871" s="2"/>
      <c r="AT871" s="2"/>
      <c r="AU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7"/>
      <c r="AO872" s="7"/>
      <c r="AP872" s="2"/>
      <c r="AQ872" s="2"/>
      <c r="AR872" s="2"/>
      <c r="AS872" s="2"/>
      <c r="AT872" s="2"/>
      <c r="AU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7"/>
      <c r="AO873" s="7"/>
      <c r="AP873" s="2"/>
      <c r="AQ873" s="2"/>
      <c r="AR873" s="2"/>
      <c r="AS873" s="2"/>
      <c r="AT873" s="2"/>
      <c r="AU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7"/>
      <c r="AO874" s="7"/>
      <c r="AP874" s="2"/>
      <c r="AQ874" s="2"/>
      <c r="AR874" s="2"/>
      <c r="AS874" s="2"/>
      <c r="AT874" s="2"/>
      <c r="AU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7"/>
      <c r="AO875" s="7"/>
      <c r="AP875" s="2"/>
      <c r="AQ875" s="2"/>
      <c r="AR875" s="2"/>
      <c r="AS875" s="2"/>
      <c r="AT875" s="2"/>
      <c r="AU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7"/>
      <c r="AO876" s="7"/>
      <c r="AP876" s="2"/>
      <c r="AQ876" s="2"/>
      <c r="AR876" s="2"/>
      <c r="AS876" s="2"/>
      <c r="AT876" s="2"/>
      <c r="AU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7"/>
      <c r="AO877" s="7"/>
      <c r="AP877" s="2"/>
      <c r="AQ877" s="2"/>
      <c r="AR877" s="2"/>
      <c r="AS877" s="2"/>
      <c r="AT877" s="2"/>
      <c r="AU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7"/>
      <c r="AO878" s="7"/>
      <c r="AP878" s="2"/>
      <c r="AQ878" s="2"/>
      <c r="AR878" s="2"/>
      <c r="AS878" s="2"/>
      <c r="AT878" s="2"/>
      <c r="AU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7"/>
      <c r="AO879" s="7"/>
      <c r="AP879" s="2"/>
      <c r="AQ879" s="2"/>
      <c r="AR879" s="2"/>
      <c r="AS879" s="2"/>
      <c r="AT879" s="2"/>
      <c r="AU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7"/>
      <c r="AO880" s="7"/>
      <c r="AP880" s="2"/>
      <c r="AQ880" s="2"/>
      <c r="AR880" s="2"/>
      <c r="AS880" s="2"/>
      <c r="AT880" s="2"/>
      <c r="AU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7"/>
      <c r="AO881" s="7"/>
      <c r="AP881" s="2"/>
      <c r="AQ881" s="2"/>
      <c r="AR881" s="2"/>
      <c r="AS881" s="2"/>
      <c r="AT881" s="2"/>
      <c r="AU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7"/>
      <c r="AO882" s="7"/>
      <c r="AP882" s="2"/>
      <c r="AQ882" s="2"/>
      <c r="AR882" s="2"/>
      <c r="AS882" s="2"/>
      <c r="AT882" s="2"/>
      <c r="AU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7"/>
      <c r="AO883" s="7"/>
      <c r="AP883" s="2"/>
      <c r="AQ883" s="2"/>
      <c r="AR883" s="2"/>
      <c r="AS883" s="2"/>
      <c r="AT883" s="2"/>
      <c r="AU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7"/>
      <c r="AO884" s="7"/>
      <c r="AP884" s="2"/>
      <c r="AQ884" s="2"/>
      <c r="AR884" s="2"/>
      <c r="AS884" s="2"/>
      <c r="AT884" s="2"/>
      <c r="AU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7"/>
      <c r="AO885" s="7"/>
      <c r="AP885" s="2"/>
      <c r="AQ885" s="2"/>
      <c r="AR885" s="2"/>
      <c r="AS885" s="2"/>
      <c r="AT885" s="2"/>
      <c r="AU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7"/>
      <c r="AO886" s="7"/>
      <c r="AP886" s="2"/>
      <c r="AQ886" s="2"/>
      <c r="AR886" s="2"/>
      <c r="AS886" s="2"/>
      <c r="AT886" s="2"/>
      <c r="AU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7"/>
      <c r="AO887" s="7"/>
      <c r="AP887" s="2"/>
      <c r="AQ887" s="2"/>
      <c r="AR887" s="2"/>
      <c r="AS887" s="2"/>
      <c r="AT887" s="2"/>
      <c r="AU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7"/>
      <c r="AO888" s="7"/>
      <c r="AP888" s="2"/>
      <c r="AQ888" s="2"/>
      <c r="AR888" s="2"/>
      <c r="AS888" s="2"/>
      <c r="AT888" s="2"/>
      <c r="AU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7"/>
      <c r="AO889" s="7"/>
      <c r="AP889" s="2"/>
      <c r="AQ889" s="2"/>
      <c r="AR889" s="2"/>
      <c r="AS889" s="2"/>
      <c r="AT889" s="2"/>
      <c r="AU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7"/>
      <c r="AO890" s="7"/>
      <c r="AP890" s="2"/>
      <c r="AQ890" s="2"/>
      <c r="AR890" s="2"/>
      <c r="AS890" s="2"/>
      <c r="AT890" s="2"/>
      <c r="AU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7"/>
      <c r="AO891" s="7"/>
      <c r="AP891" s="2"/>
      <c r="AQ891" s="2"/>
      <c r="AR891" s="2"/>
      <c r="AS891" s="2"/>
      <c r="AT891" s="2"/>
      <c r="AU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7"/>
      <c r="AO892" s="7"/>
      <c r="AP892" s="2"/>
      <c r="AQ892" s="2"/>
      <c r="AR892" s="2"/>
      <c r="AS892" s="2"/>
      <c r="AT892" s="2"/>
      <c r="AU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7"/>
      <c r="AO893" s="7"/>
      <c r="AP893" s="2"/>
      <c r="AQ893" s="2"/>
      <c r="AR893" s="2"/>
      <c r="AS893" s="2"/>
      <c r="AT893" s="2"/>
      <c r="AU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7"/>
      <c r="AO894" s="7"/>
      <c r="AP894" s="2"/>
      <c r="AQ894" s="2"/>
      <c r="AR894" s="2"/>
      <c r="AS894" s="2"/>
      <c r="AT894" s="2"/>
      <c r="AU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7"/>
      <c r="AO895" s="7"/>
      <c r="AP895" s="2"/>
      <c r="AQ895" s="2"/>
      <c r="AR895" s="2"/>
      <c r="AS895" s="2"/>
      <c r="AT895" s="2"/>
      <c r="AU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7"/>
      <c r="AO896" s="7"/>
      <c r="AP896" s="2"/>
      <c r="AQ896" s="2"/>
      <c r="AR896" s="2"/>
      <c r="AS896" s="2"/>
      <c r="AT896" s="2"/>
      <c r="AU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7"/>
      <c r="AO897" s="7"/>
      <c r="AP897" s="2"/>
      <c r="AQ897" s="2"/>
      <c r="AR897" s="2"/>
      <c r="AS897" s="2"/>
      <c r="AT897" s="2"/>
      <c r="AU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7"/>
      <c r="AO898" s="7"/>
      <c r="AP898" s="2"/>
      <c r="AQ898" s="2"/>
      <c r="AR898" s="2"/>
      <c r="AS898" s="2"/>
      <c r="AT898" s="2"/>
      <c r="AU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7"/>
      <c r="AO899" s="7"/>
      <c r="AP899" s="2"/>
      <c r="AQ899" s="2"/>
      <c r="AR899" s="2"/>
      <c r="AS899" s="2"/>
      <c r="AT899" s="2"/>
      <c r="AU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7"/>
      <c r="AO900" s="7"/>
      <c r="AP900" s="2"/>
      <c r="AQ900" s="2"/>
      <c r="AR900" s="2"/>
      <c r="AS900" s="2"/>
      <c r="AT900" s="2"/>
      <c r="AU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7"/>
      <c r="AO901" s="7"/>
      <c r="AP901" s="2"/>
      <c r="AQ901" s="2"/>
      <c r="AR901" s="2"/>
      <c r="AS901" s="2"/>
      <c r="AT901" s="2"/>
      <c r="AU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7"/>
      <c r="AO902" s="7"/>
      <c r="AP902" s="2"/>
      <c r="AQ902" s="2"/>
      <c r="AR902" s="2"/>
      <c r="AS902" s="2"/>
      <c r="AT902" s="2"/>
      <c r="AU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7"/>
      <c r="AO903" s="7"/>
      <c r="AP903" s="2"/>
      <c r="AQ903" s="2"/>
      <c r="AR903" s="2"/>
      <c r="AS903" s="2"/>
      <c r="AT903" s="2"/>
      <c r="AU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7"/>
      <c r="AO904" s="7"/>
      <c r="AP904" s="2"/>
      <c r="AQ904" s="2"/>
      <c r="AR904" s="2"/>
      <c r="AS904" s="2"/>
      <c r="AT904" s="2"/>
      <c r="AU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7"/>
      <c r="AO905" s="7"/>
      <c r="AP905" s="2"/>
      <c r="AQ905" s="2"/>
      <c r="AR905" s="2"/>
      <c r="AS905" s="2"/>
      <c r="AT905" s="2"/>
      <c r="AU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7"/>
      <c r="AO906" s="7"/>
      <c r="AP906" s="2"/>
      <c r="AQ906" s="2"/>
      <c r="AR906" s="2"/>
      <c r="AS906" s="2"/>
      <c r="AT906" s="2"/>
      <c r="AU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7"/>
      <c r="AO907" s="7"/>
      <c r="AP907" s="2"/>
      <c r="AQ907" s="2"/>
      <c r="AR907" s="2"/>
      <c r="AS907" s="2"/>
      <c r="AT907" s="2"/>
      <c r="AU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7"/>
      <c r="AO908" s="7"/>
      <c r="AP908" s="2"/>
      <c r="AQ908" s="2"/>
      <c r="AR908" s="2"/>
      <c r="AS908" s="2"/>
      <c r="AT908" s="2"/>
      <c r="AU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7"/>
      <c r="AO909" s="7"/>
      <c r="AP909" s="2"/>
      <c r="AQ909" s="2"/>
      <c r="AR909" s="2"/>
      <c r="AS909" s="2"/>
      <c r="AT909" s="2"/>
      <c r="AU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7"/>
      <c r="AO910" s="7"/>
      <c r="AP910" s="2"/>
      <c r="AQ910" s="2"/>
      <c r="AR910" s="2"/>
      <c r="AS910" s="2"/>
      <c r="AT910" s="2"/>
      <c r="AU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7"/>
      <c r="AO911" s="7"/>
      <c r="AP911" s="2"/>
      <c r="AQ911" s="2"/>
      <c r="AR911" s="2"/>
      <c r="AS911" s="2"/>
      <c r="AT911" s="2"/>
      <c r="AU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7"/>
      <c r="AO912" s="7"/>
      <c r="AP912" s="2"/>
      <c r="AQ912" s="2"/>
      <c r="AR912" s="2"/>
      <c r="AS912" s="2"/>
      <c r="AT912" s="2"/>
      <c r="AU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7"/>
      <c r="AO913" s="7"/>
      <c r="AP913" s="2"/>
      <c r="AQ913" s="2"/>
      <c r="AR913" s="2"/>
      <c r="AS913" s="2"/>
      <c r="AT913" s="2"/>
      <c r="AU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7"/>
      <c r="AO914" s="7"/>
      <c r="AP914" s="2"/>
      <c r="AQ914" s="2"/>
      <c r="AR914" s="2"/>
      <c r="AS914" s="2"/>
      <c r="AT914" s="2"/>
      <c r="AU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7"/>
      <c r="AO915" s="7"/>
      <c r="AP915" s="2"/>
      <c r="AQ915" s="2"/>
      <c r="AR915" s="2"/>
      <c r="AS915" s="2"/>
      <c r="AT915" s="2"/>
      <c r="AU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7"/>
      <c r="AO916" s="7"/>
      <c r="AP916" s="2"/>
      <c r="AQ916" s="2"/>
      <c r="AR916" s="2"/>
      <c r="AS916" s="2"/>
      <c r="AT916" s="2"/>
      <c r="AU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7"/>
      <c r="AO917" s="7"/>
      <c r="AP917" s="2"/>
      <c r="AQ917" s="2"/>
      <c r="AR917" s="2"/>
      <c r="AS917" s="2"/>
      <c r="AT917" s="2"/>
      <c r="AU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7"/>
      <c r="AO918" s="7"/>
      <c r="AP918" s="2"/>
      <c r="AQ918" s="2"/>
      <c r="AR918" s="2"/>
      <c r="AS918" s="2"/>
      <c r="AT918" s="2"/>
      <c r="AU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7"/>
      <c r="AO919" s="7"/>
      <c r="AP919" s="2"/>
      <c r="AQ919" s="2"/>
      <c r="AR919" s="2"/>
      <c r="AS919" s="2"/>
      <c r="AT919" s="2"/>
      <c r="AU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7"/>
      <c r="AO920" s="7"/>
      <c r="AP920" s="2"/>
      <c r="AQ920" s="2"/>
      <c r="AR920" s="2"/>
      <c r="AS920" s="2"/>
      <c r="AT920" s="2"/>
      <c r="AU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7"/>
      <c r="AO921" s="7"/>
      <c r="AP921" s="2"/>
      <c r="AQ921" s="2"/>
      <c r="AR921" s="2"/>
      <c r="AS921" s="2"/>
      <c r="AT921" s="2"/>
      <c r="AU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7"/>
      <c r="AO922" s="7"/>
      <c r="AP922" s="2"/>
      <c r="AQ922" s="2"/>
      <c r="AR922" s="2"/>
      <c r="AS922" s="2"/>
      <c r="AT922" s="2"/>
      <c r="AU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7"/>
      <c r="AO923" s="7"/>
      <c r="AP923" s="2"/>
      <c r="AQ923" s="2"/>
      <c r="AR923" s="2"/>
      <c r="AS923" s="2"/>
      <c r="AT923" s="2"/>
      <c r="AU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7"/>
      <c r="AO924" s="7"/>
      <c r="AP924" s="2"/>
      <c r="AQ924" s="2"/>
      <c r="AR924" s="2"/>
      <c r="AS924" s="2"/>
      <c r="AT924" s="2"/>
      <c r="AU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7"/>
      <c r="AO925" s="7"/>
      <c r="AP925" s="2"/>
      <c r="AQ925" s="2"/>
      <c r="AR925" s="2"/>
      <c r="AS925" s="2"/>
      <c r="AT925" s="2"/>
      <c r="AU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7"/>
      <c r="AO926" s="7"/>
      <c r="AP926" s="2"/>
      <c r="AQ926" s="2"/>
      <c r="AR926" s="2"/>
      <c r="AS926" s="2"/>
      <c r="AT926" s="2"/>
      <c r="AU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7"/>
      <c r="AO927" s="7"/>
      <c r="AP927" s="2"/>
      <c r="AQ927" s="2"/>
      <c r="AR927" s="2"/>
      <c r="AS927" s="2"/>
      <c r="AT927" s="2"/>
      <c r="AU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7"/>
      <c r="AO928" s="7"/>
      <c r="AP928" s="2"/>
      <c r="AQ928" s="2"/>
      <c r="AR928" s="2"/>
      <c r="AS928" s="2"/>
      <c r="AT928" s="2"/>
      <c r="AU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7"/>
      <c r="AO929" s="7"/>
      <c r="AP929" s="2"/>
      <c r="AQ929" s="2"/>
      <c r="AR929" s="2"/>
      <c r="AS929" s="2"/>
      <c r="AT929" s="2"/>
      <c r="AU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7"/>
      <c r="AO930" s="7"/>
      <c r="AP930" s="2"/>
      <c r="AQ930" s="2"/>
      <c r="AR930" s="2"/>
      <c r="AS930" s="2"/>
      <c r="AT930" s="2"/>
      <c r="AU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7"/>
      <c r="AO931" s="7"/>
      <c r="AP931" s="2"/>
      <c r="AQ931" s="2"/>
      <c r="AR931" s="2"/>
      <c r="AS931" s="2"/>
      <c r="AT931" s="2"/>
      <c r="AU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7"/>
      <c r="AO932" s="7"/>
      <c r="AP932" s="2"/>
      <c r="AQ932" s="2"/>
      <c r="AR932" s="2"/>
      <c r="AS932" s="2"/>
      <c r="AT932" s="2"/>
      <c r="AU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7"/>
      <c r="AO933" s="7"/>
      <c r="AP933" s="2"/>
      <c r="AQ933" s="2"/>
      <c r="AR933" s="2"/>
      <c r="AS933" s="2"/>
      <c r="AT933" s="2"/>
      <c r="AU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7"/>
      <c r="AO934" s="7"/>
      <c r="AP934" s="2"/>
      <c r="AQ934" s="2"/>
      <c r="AR934" s="2"/>
      <c r="AS934" s="2"/>
      <c r="AT934" s="2"/>
      <c r="AU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7"/>
      <c r="AO935" s="7"/>
      <c r="AP935" s="2"/>
      <c r="AQ935" s="2"/>
      <c r="AR935" s="2"/>
      <c r="AS935" s="2"/>
      <c r="AT935" s="2"/>
      <c r="AU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7"/>
      <c r="AO936" s="7"/>
      <c r="AP936" s="2"/>
      <c r="AQ936" s="2"/>
      <c r="AR936" s="2"/>
      <c r="AS936" s="2"/>
      <c r="AT936" s="2"/>
      <c r="AU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7"/>
      <c r="AO937" s="7"/>
      <c r="AP937" s="2"/>
      <c r="AQ937" s="2"/>
      <c r="AR937" s="2"/>
      <c r="AS937" s="2"/>
      <c r="AT937" s="2"/>
      <c r="AU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7"/>
      <c r="AO938" s="7"/>
      <c r="AP938" s="2"/>
      <c r="AQ938" s="2"/>
      <c r="AR938" s="2"/>
      <c r="AS938" s="2"/>
      <c r="AT938" s="2"/>
      <c r="AU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7"/>
      <c r="AO939" s="7"/>
      <c r="AP939" s="2"/>
      <c r="AQ939" s="2"/>
      <c r="AR939" s="2"/>
      <c r="AS939" s="2"/>
      <c r="AT939" s="2"/>
      <c r="AU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7"/>
      <c r="AO940" s="7"/>
      <c r="AP940" s="2"/>
      <c r="AQ940" s="2"/>
      <c r="AR940" s="2"/>
      <c r="AS940" s="2"/>
      <c r="AT940" s="2"/>
      <c r="AU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7"/>
      <c r="AO941" s="7"/>
      <c r="AP941" s="2"/>
      <c r="AQ941" s="2"/>
      <c r="AR941" s="2"/>
      <c r="AS941" s="2"/>
      <c r="AT941" s="2"/>
      <c r="AU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7"/>
      <c r="AO942" s="7"/>
      <c r="AP942" s="2"/>
      <c r="AQ942" s="2"/>
      <c r="AR942" s="2"/>
      <c r="AS942" s="2"/>
      <c r="AT942" s="2"/>
      <c r="AU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7"/>
      <c r="AO943" s="7"/>
      <c r="AP943" s="2"/>
      <c r="AQ943" s="2"/>
      <c r="AR943" s="2"/>
      <c r="AS943" s="2"/>
      <c r="AT943" s="2"/>
      <c r="AU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7"/>
      <c r="AO944" s="7"/>
      <c r="AP944" s="2"/>
      <c r="AQ944" s="2"/>
      <c r="AR944" s="2"/>
      <c r="AS944" s="2"/>
      <c r="AT944" s="2"/>
      <c r="AU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7"/>
      <c r="AO945" s="7"/>
      <c r="AP945" s="2"/>
      <c r="AQ945" s="2"/>
      <c r="AR945" s="2"/>
      <c r="AS945" s="2"/>
      <c r="AT945" s="2"/>
      <c r="AU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7"/>
      <c r="AO946" s="7"/>
      <c r="AP946" s="2"/>
      <c r="AQ946" s="2"/>
      <c r="AR946" s="2"/>
      <c r="AS946" s="2"/>
      <c r="AT946" s="2"/>
      <c r="AU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7"/>
      <c r="AO947" s="7"/>
      <c r="AP947" s="2"/>
      <c r="AQ947" s="2"/>
      <c r="AR947" s="2"/>
      <c r="AS947" s="2"/>
      <c r="AT947" s="2"/>
      <c r="AU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7"/>
      <c r="AO948" s="7"/>
      <c r="AP948" s="2"/>
      <c r="AQ948" s="2"/>
      <c r="AR948" s="2"/>
      <c r="AS948" s="2"/>
      <c r="AT948" s="2"/>
      <c r="AU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7"/>
      <c r="AO949" s="7"/>
      <c r="AP949" s="2"/>
      <c r="AQ949" s="2"/>
      <c r="AR949" s="2"/>
      <c r="AS949" s="2"/>
      <c r="AT949" s="2"/>
      <c r="AU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7"/>
      <c r="AO950" s="7"/>
      <c r="AP950" s="2"/>
      <c r="AQ950" s="2"/>
      <c r="AR950" s="2"/>
      <c r="AS950" s="2"/>
      <c r="AT950" s="2"/>
      <c r="AU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7"/>
      <c r="AO951" s="7"/>
      <c r="AP951" s="2"/>
      <c r="AQ951" s="2"/>
      <c r="AR951" s="2"/>
      <c r="AS951" s="2"/>
      <c r="AT951" s="2"/>
      <c r="AU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7"/>
      <c r="AO952" s="7"/>
      <c r="AP952" s="2"/>
      <c r="AQ952" s="2"/>
      <c r="AR952" s="2"/>
      <c r="AS952" s="2"/>
      <c r="AT952" s="2"/>
      <c r="AU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7"/>
      <c r="AO953" s="7"/>
      <c r="AP953" s="2"/>
      <c r="AQ953" s="2"/>
      <c r="AR953" s="2"/>
      <c r="AS953" s="2"/>
      <c r="AT953" s="2"/>
      <c r="AU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7"/>
      <c r="AO954" s="7"/>
      <c r="AP954" s="2"/>
      <c r="AQ954" s="2"/>
      <c r="AR954" s="2"/>
      <c r="AS954" s="2"/>
      <c r="AT954" s="2"/>
      <c r="AU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7"/>
      <c r="AO955" s="7"/>
      <c r="AP955" s="2"/>
      <c r="AQ955" s="2"/>
      <c r="AR955" s="2"/>
      <c r="AS955" s="2"/>
      <c r="AT955" s="2"/>
      <c r="AU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7"/>
      <c r="AO956" s="7"/>
      <c r="AP956" s="2"/>
      <c r="AQ956" s="2"/>
      <c r="AR956" s="2"/>
      <c r="AS956" s="2"/>
      <c r="AT956" s="2"/>
      <c r="AU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7"/>
      <c r="AO957" s="7"/>
      <c r="AP957" s="2"/>
      <c r="AQ957" s="2"/>
      <c r="AR957" s="2"/>
      <c r="AS957" s="2"/>
      <c r="AT957" s="2"/>
      <c r="AU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7"/>
      <c r="AO958" s="7"/>
      <c r="AP958" s="2"/>
      <c r="AQ958" s="2"/>
      <c r="AR958" s="2"/>
      <c r="AS958" s="2"/>
      <c r="AT958" s="2"/>
      <c r="AU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7"/>
      <c r="AO959" s="7"/>
      <c r="AP959" s="2"/>
      <c r="AQ959" s="2"/>
      <c r="AR959" s="2"/>
      <c r="AS959" s="2"/>
      <c r="AT959" s="2"/>
      <c r="AU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7"/>
      <c r="AO960" s="7"/>
      <c r="AP960" s="2"/>
      <c r="AQ960" s="2"/>
      <c r="AR960" s="2"/>
      <c r="AS960" s="2"/>
      <c r="AT960" s="2"/>
      <c r="AU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7"/>
      <c r="AO961" s="7"/>
      <c r="AP961" s="2"/>
      <c r="AQ961" s="2"/>
      <c r="AR961" s="2"/>
      <c r="AS961" s="2"/>
      <c r="AT961" s="2"/>
      <c r="AU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7"/>
      <c r="AO962" s="7"/>
      <c r="AP962" s="2"/>
      <c r="AQ962" s="2"/>
      <c r="AR962" s="2"/>
      <c r="AS962" s="2"/>
      <c r="AT962" s="2"/>
      <c r="AU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7"/>
      <c r="AO963" s="7"/>
      <c r="AP963" s="2"/>
      <c r="AQ963" s="2"/>
      <c r="AR963" s="2"/>
      <c r="AS963" s="2"/>
      <c r="AT963" s="2"/>
      <c r="AU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7"/>
      <c r="AO964" s="7"/>
      <c r="AP964" s="2"/>
      <c r="AQ964" s="2"/>
      <c r="AR964" s="2"/>
      <c r="AS964" s="2"/>
      <c r="AT964" s="2"/>
      <c r="AU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7"/>
      <c r="AO965" s="7"/>
      <c r="AP965" s="2"/>
      <c r="AQ965" s="2"/>
      <c r="AR965" s="2"/>
      <c r="AS965" s="2"/>
      <c r="AT965" s="2"/>
      <c r="AU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7"/>
      <c r="AO966" s="7"/>
      <c r="AP966" s="2"/>
      <c r="AQ966" s="2"/>
      <c r="AR966" s="2"/>
      <c r="AS966" s="2"/>
      <c r="AT966" s="2"/>
      <c r="AU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7"/>
      <c r="AO967" s="7"/>
      <c r="AP967" s="2"/>
      <c r="AQ967" s="2"/>
      <c r="AR967" s="2"/>
      <c r="AS967" s="2"/>
      <c r="AT967" s="2"/>
      <c r="AU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7"/>
      <c r="AO968" s="7"/>
      <c r="AP968" s="2"/>
      <c r="AQ968" s="2"/>
      <c r="AR968" s="2"/>
      <c r="AS968" s="2"/>
      <c r="AT968" s="2"/>
      <c r="AU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7"/>
      <c r="AO969" s="7"/>
      <c r="AP969" s="2"/>
      <c r="AQ969" s="2"/>
      <c r="AR969" s="2"/>
      <c r="AS969" s="2"/>
      <c r="AT969" s="2"/>
      <c r="AU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7"/>
      <c r="AO970" s="7"/>
      <c r="AP970" s="2"/>
      <c r="AQ970" s="2"/>
      <c r="AR970" s="2"/>
      <c r="AS970" s="2"/>
      <c r="AT970" s="2"/>
      <c r="AU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7"/>
      <c r="AO971" s="7"/>
      <c r="AP971" s="2"/>
      <c r="AQ971" s="2"/>
      <c r="AR971" s="2"/>
      <c r="AS971" s="2"/>
      <c r="AT971" s="2"/>
      <c r="AU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7"/>
      <c r="AO972" s="7"/>
      <c r="AP972" s="2"/>
      <c r="AQ972" s="2"/>
      <c r="AR972" s="2"/>
      <c r="AS972" s="2"/>
      <c r="AT972" s="2"/>
      <c r="AU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7"/>
      <c r="AO973" s="7"/>
      <c r="AP973" s="2"/>
      <c r="AQ973" s="2"/>
      <c r="AR973" s="2"/>
      <c r="AS973" s="2"/>
      <c r="AT973" s="2"/>
      <c r="AU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7"/>
      <c r="AO974" s="7"/>
      <c r="AP974" s="2"/>
      <c r="AQ974" s="2"/>
      <c r="AR974" s="2"/>
      <c r="AS974" s="2"/>
      <c r="AT974" s="2"/>
      <c r="AU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7"/>
      <c r="AO975" s="7"/>
      <c r="AP975" s="2"/>
      <c r="AQ975" s="2"/>
      <c r="AR975" s="2"/>
      <c r="AS975" s="2"/>
      <c r="AT975" s="2"/>
      <c r="AU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7"/>
      <c r="AO976" s="7"/>
      <c r="AP976" s="2"/>
      <c r="AQ976" s="2"/>
      <c r="AR976" s="2"/>
      <c r="AS976" s="2"/>
      <c r="AT976" s="2"/>
      <c r="AU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7"/>
      <c r="AO977" s="7"/>
      <c r="AP977" s="2"/>
      <c r="AQ977" s="2"/>
      <c r="AR977" s="2"/>
      <c r="AS977" s="2"/>
      <c r="AT977" s="2"/>
      <c r="AU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7"/>
      <c r="AO978" s="7"/>
      <c r="AP978" s="2"/>
      <c r="AQ978" s="2"/>
      <c r="AR978" s="2"/>
      <c r="AS978" s="2"/>
      <c r="AT978" s="2"/>
      <c r="AU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7"/>
      <c r="AO979" s="7"/>
      <c r="AP979" s="2"/>
      <c r="AQ979" s="2"/>
      <c r="AR979" s="2"/>
      <c r="AS979" s="2"/>
      <c r="AT979" s="2"/>
      <c r="AU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7"/>
      <c r="AO980" s="7"/>
      <c r="AP980" s="2"/>
      <c r="AQ980" s="2"/>
      <c r="AR980" s="2"/>
      <c r="AS980" s="2"/>
      <c r="AT980" s="2"/>
      <c r="AU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7"/>
      <c r="AO981" s="7"/>
      <c r="AP981" s="2"/>
      <c r="AQ981" s="2"/>
      <c r="AR981" s="2"/>
      <c r="AS981" s="2"/>
      <c r="AT981" s="2"/>
      <c r="AU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7"/>
      <c r="AO982" s="7"/>
      <c r="AP982" s="2"/>
      <c r="AQ982" s="2"/>
      <c r="AR982" s="2"/>
      <c r="AS982" s="2"/>
      <c r="AT982" s="2"/>
      <c r="AU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7"/>
      <c r="AO983" s="7"/>
      <c r="AP983" s="2"/>
      <c r="AQ983" s="2"/>
      <c r="AR983" s="2"/>
      <c r="AS983" s="2"/>
      <c r="AT983" s="2"/>
      <c r="AU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7"/>
      <c r="AO984" s="7"/>
      <c r="AP984" s="2"/>
      <c r="AQ984" s="2"/>
      <c r="AR984" s="2"/>
      <c r="AS984" s="2"/>
      <c r="AT984" s="2"/>
      <c r="AU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7"/>
      <c r="AO985" s="7"/>
      <c r="AP985" s="2"/>
      <c r="AQ985" s="2"/>
      <c r="AR985" s="2"/>
      <c r="AS985" s="2"/>
      <c r="AT985" s="2"/>
      <c r="AU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7"/>
      <c r="AO986" s="7"/>
      <c r="AP986" s="2"/>
      <c r="AQ986" s="2"/>
      <c r="AR986" s="2"/>
      <c r="AS986" s="2"/>
      <c r="AT986" s="2"/>
      <c r="AU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7"/>
      <c r="AO987" s="7"/>
      <c r="AP987" s="2"/>
      <c r="AQ987" s="2"/>
      <c r="AR987" s="2"/>
      <c r="AS987" s="2"/>
      <c r="AT987" s="2"/>
      <c r="AU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7"/>
      <c r="AO988" s="7"/>
      <c r="AP988" s="2"/>
      <c r="AQ988" s="2"/>
      <c r="AR988" s="2"/>
      <c r="AS988" s="2"/>
      <c r="AT988" s="2"/>
      <c r="AU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7"/>
      <c r="AO989" s="7"/>
      <c r="AP989" s="2"/>
      <c r="AQ989" s="2"/>
      <c r="AR989" s="2"/>
      <c r="AS989" s="2"/>
      <c r="AT989" s="2"/>
      <c r="AU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7"/>
      <c r="AO990" s="7"/>
      <c r="AP990" s="2"/>
      <c r="AQ990" s="2"/>
      <c r="AR990" s="2"/>
      <c r="AS990" s="2"/>
      <c r="AT990" s="2"/>
      <c r="AU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7"/>
      <c r="AO991" s="7"/>
      <c r="AP991" s="2"/>
      <c r="AQ991" s="2"/>
      <c r="AR991" s="2"/>
      <c r="AS991" s="2"/>
      <c r="AT991" s="2"/>
      <c r="AU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7"/>
      <c r="AO992" s="7"/>
      <c r="AP992" s="2"/>
      <c r="AQ992" s="2"/>
      <c r="AR992" s="2"/>
      <c r="AS992" s="2"/>
      <c r="AT992" s="2"/>
      <c r="AU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7"/>
      <c r="AO993" s="7"/>
      <c r="AP993" s="2"/>
      <c r="AQ993" s="2"/>
      <c r="AR993" s="2"/>
      <c r="AS993" s="2"/>
      <c r="AT993" s="2"/>
      <c r="AU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7"/>
      <c r="AO994" s="7"/>
      <c r="AP994" s="2"/>
      <c r="AQ994" s="2"/>
      <c r="AR994" s="2"/>
      <c r="AS994" s="2"/>
      <c r="AT994" s="2"/>
      <c r="AU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7"/>
      <c r="AO995" s="7"/>
      <c r="AP995" s="2"/>
      <c r="AQ995" s="2"/>
      <c r="AR995" s="2"/>
      <c r="AS995" s="2"/>
      <c r="AT995" s="2"/>
      <c r="AU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7"/>
      <c r="AO996" s="7"/>
      <c r="AP996" s="2"/>
      <c r="AQ996" s="2"/>
      <c r="AR996" s="2"/>
      <c r="AS996" s="2"/>
      <c r="AT996" s="2"/>
      <c r="AU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7"/>
      <c r="AO997" s="7"/>
      <c r="AP997" s="2"/>
      <c r="AQ997" s="2"/>
      <c r="AR997" s="2"/>
      <c r="AS997" s="2"/>
      <c r="AT997" s="2"/>
      <c r="AU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7"/>
      <c r="AO998" s="7"/>
      <c r="AP998" s="2"/>
      <c r="AQ998" s="2"/>
      <c r="AR998" s="2"/>
      <c r="AS998" s="2"/>
      <c r="AT998" s="2"/>
      <c r="AU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7"/>
      <c r="AO999" s="7"/>
      <c r="AP999" s="2"/>
      <c r="AQ999" s="2"/>
      <c r="AR999" s="2"/>
      <c r="AS999" s="2"/>
      <c r="AT999" s="2"/>
      <c r="AU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7"/>
      <c r="AO1000" s="7"/>
      <c r="AP1000" s="2"/>
      <c r="AQ1000" s="2"/>
      <c r="AR1000" s="2"/>
      <c r="AS1000" s="2"/>
      <c r="AT1000" s="2"/>
      <c r="AU1000" s="2"/>
    </row>
  </sheetData>
  <mergeCells count="61">
    <mergeCell ref="AI10:AJ10"/>
    <mergeCell ref="AI11:AJ11"/>
    <mergeCell ref="AI12:AJ12"/>
    <mergeCell ref="AI13:AJ13"/>
    <mergeCell ref="AI14:AJ24"/>
    <mergeCell ref="AK14:AK24"/>
    <mergeCell ref="AM19:AN19"/>
    <mergeCell ref="AM20:AN20"/>
    <mergeCell ref="AM21:AN21"/>
    <mergeCell ref="AM22:AN22"/>
    <mergeCell ref="AM23:AN23"/>
    <mergeCell ref="AM24:AN24"/>
    <mergeCell ref="AI25:AM25"/>
    <mergeCell ref="AI53:AN53"/>
    <mergeCell ref="D2:F2"/>
    <mergeCell ref="J2:K2"/>
    <mergeCell ref="O2:P2"/>
    <mergeCell ref="W2:X2"/>
    <mergeCell ref="B4:O4"/>
    <mergeCell ref="P4:AF4"/>
    <mergeCell ref="AI5:AN5"/>
    <mergeCell ref="Z6:AF6"/>
    <mergeCell ref="Z7:AF7"/>
    <mergeCell ref="B5:AF5"/>
    <mergeCell ref="J6:X6"/>
    <mergeCell ref="AI6:AJ6"/>
    <mergeCell ref="B7:H7"/>
    <mergeCell ref="J7:P7"/>
    <mergeCell ref="R7:X7"/>
    <mergeCell ref="AI7:AJ7"/>
    <mergeCell ref="AM6:AN6"/>
    <mergeCell ref="AM7:AN7"/>
    <mergeCell ref="AI8:AJ8"/>
    <mergeCell ref="AM8:AN8"/>
    <mergeCell ref="AI9:AJ9"/>
    <mergeCell ref="AM9:AN9"/>
    <mergeCell ref="AM10:AN10"/>
    <mergeCell ref="AM11:AN11"/>
    <mergeCell ref="AM12:AN12"/>
    <mergeCell ref="AM13:AN13"/>
    <mergeCell ref="AM14:AN14"/>
    <mergeCell ref="AM15:AN15"/>
    <mergeCell ref="R16:AF16"/>
    <mergeCell ref="AM16:AN16"/>
    <mergeCell ref="B16:P16"/>
    <mergeCell ref="B17:H17"/>
    <mergeCell ref="J17:P17"/>
    <mergeCell ref="R17:X17"/>
    <mergeCell ref="Z17:AF17"/>
    <mergeCell ref="AM17:AN17"/>
    <mergeCell ref="AM18:AN18"/>
    <mergeCell ref="B37:P37"/>
    <mergeCell ref="B38:P43"/>
    <mergeCell ref="AI40:AN40"/>
    <mergeCell ref="B26:H26"/>
    <mergeCell ref="J26:X26"/>
    <mergeCell ref="Z26:AF26"/>
    <mergeCell ref="B27:H27"/>
    <mergeCell ref="J27:P27"/>
    <mergeCell ref="R27:X27"/>
    <mergeCell ref="Z27:AF27"/>
  </mergeCells>
  <conditionalFormatting sqref="B7 B17 B27 J17 J27 R7 Z7 Z17">
    <cfRule type="expression" dxfId="0" priority="1">
      <formula>$J$2=1</formula>
    </cfRule>
  </conditionalFormatting>
  <conditionalFormatting sqref="B9:H14">
    <cfRule type="cellIs" dxfId="1" priority="2" operator="equal">
      <formula>""</formula>
    </cfRule>
  </conditionalFormatting>
  <conditionalFormatting sqref="B9:H14">
    <cfRule type="expression" dxfId="2" priority="3">
      <formula>OR(WEEKDAY(B9,1)=1,WEEKDAY(B9,1)=7)</formula>
    </cfRule>
  </conditionalFormatting>
  <conditionalFormatting sqref="B29:H34 J29:P34 R29:X34">
    <cfRule type="cellIs" dxfId="1" priority="4" operator="equal">
      <formula>""</formula>
    </cfRule>
  </conditionalFormatting>
  <conditionalFormatting sqref="B29:H34 J29:P34 R29:X34">
    <cfRule type="expression" dxfId="2" priority="5">
      <formula>OR(WEEKDAY(B29,1)=1,WEEKDAY(B29,1)=7)</formula>
    </cfRule>
  </conditionalFormatting>
  <conditionalFormatting sqref="J7">
    <cfRule type="expression" dxfId="0" priority="6">
      <formula>$J$2=1</formula>
    </cfRule>
  </conditionalFormatting>
  <conditionalFormatting sqref="J9:P14">
    <cfRule type="cellIs" dxfId="1" priority="7" operator="equal">
      <formula>""</formula>
    </cfRule>
  </conditionalFormatting>
  <conditionalFormatting sqref="J9:P14">
    <cfRule type="expression" dxfId="2" priority="8">
      <formula>OR(WEEKDAY(J9,1)=1,WEEKDAY(J9,1)=7)</formula>
    </cfRule>
  </conditionalFormatting>
  <conditionalFormatting sqref="R17">
    <cfRule type="expression" dxfId="0" priority="9">
      <formula>$J$2=1</formula>
    </cfRule>
  </conditionalFormatting>
  <conditionalFormatting sqref="R27">
    <cfRule type="expression" dxfId="0" priority="10">
      <formula>$J$2=1</formula>
    </cfRule>
  </conditionalFormatting>
  <conditionalFormatting sqref="B19:H24 J19:P24 R9:X14 Z9:AF14 Z19:AF24">
    <cfRule type="cellIs" dxfId="1" priority="11" operator="equal">
      <formula>""</formula>
    </cfRule>
  </conditionalFormatting>
  <conditionalFormatting sqref="B19:H24 J19:P24 R9:X14 Z9:AF14 Z19:AF24">
    <cfRule type="expression" dxfId="2" priority="12">
      <formula>OR(WEEKDAY(B9,1)=1,WEEKDAY(B9,1)=7)</formula>
    </cfRule>
  </conditionalFormatting>
  <conditionalFormatting sqref="R19:X24">
    <cfRule type="cellIs" dxfId="1" priority="13" operator="equal">
      <formula>""</formula>
    </cfRule>
  </conditionalFormatting>
  <conditionalFormatting sqref="R19:X24">
    <cfRule type="expression" dxfId="2" priority="14">
      <formula>OR(WEEKDAY(R19,1)=1,WEEKDAY(R19,1)=7)</formula>
    </cfRule>
  </conditionalFormatting>
  <conditionalFormatting sqref="Z27">
    <cfRule type="expression" dxfId="0" priority="15">
      <formula>$J$2=1</formula>
    </cfRule>
  </conditionalFormatting>
  <conditionalFormatting sqref="Z29:AF34">
    <cfRule type="cellIs" dxfId="1" priority="16" operator="equal">
      <formula>""</formula>
    </cfRule>
  </conditionalFormatting>
  <conditionalFormatting sqref="Z29:AF34">
    <cfRule type="expression" dxfId="2" priority="17">
      <formula>OR(WEEKDAY(Z29,1)=1,WEEKDAY(Z29,1)=7)</formula>
    </cfRule>
  </conditionalFormatting>
  <printOptions/>
  <pageMargins bottom="0.75" footer="0.0" header="0.0" left="0.7" right="0.7" top="0.75"/>
  <pageSetup paperSize="3"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fitToPage="1"/>
  </sheetPr>
  <sheetViews>
    <sheetView workbookViewId="0"/>
  </sheetViews>
  <sheetFormatPr customHeight="1" defaultColWidth="14.43" defaultRowHeight="15.0"/>
  <cols>
    <col customWidth="1" min="1" max="1" width="1.86"/>
    <col customWidth="1" min="2" max="13" width="4.0"/>
    <col customWidth="1" min="14" max="14" width="4.71"/>
    <col customWidth="1" min="15" max="16" width="4.0"/>
    <col customWidth="1" min="17" max="17" width="2.29"/>
    <col customWidth="1" min="18" max="18" width="4.71"/>
    <col customWidth="1" min="19" max="19" width="4.43"/>
    <col customWidth="1" min="20" max="24" width="4.0"/>
    <col customWidth="1" min="25" max="25" width="4.29"/>
    <col customWidth="1" min="26" max="26" width="4.0"/>
    <col customWidth="1" min="27" max="27" width="3.57"/>
    <col customWidth="1" min="28" max="32" width="4.0"/>
    <col customWidth="1" min="33" max="33" width="1.86"/>
    <col customWidth="1" min="34" max="34" width="3.14"/>
    <col customWidth="1" min="35" max="35" width="20.86"/>
    <col customWidth="1" min="36" max="36" width="12.86"/>
    <col customWidth="1" min="37" max="37" width="13.43"/>
    <col customWidth="1" min="38" max="38" width="21.0"/>
    <col customWidth="1" min="39" max="39" width="20.43"/>
    <col customWidth="1" min="40" max="40" width="15.43"/>
    <col customWidth="1" min="41" max="41" width="1.86"/>
    <col customWidth="1" min="42" max="42" width="20.86"/>
    <col customWidth="1" min="43" max="43" width="18.86"/>
    <col customWidth="1" min="44" max="44" width="9.0"/>
    <col customWidth="1" min="45" max="45" width="7.71"/>
    <col customWidth="1" min="46" max="46" width="10.71"/>
    <col customWidth="1" min="47" max="47" width="16.14"/>
  </cols>
  <sheetData>
    <row r="1" ht="12.75" customHeight="1">
      <c r="A1" s="337"/>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8"/>
      <c r="AI1" s="339" t="s">
        <v>130</v>
      </c>
      <c r="AJ1" s="340" t="s">
        <v>0</v>
      </c>
      <c r="AK1" s="340" t="s">
        <v>1</v>
      </c>
      <c r="AL1" s="340"/>
      <c r="AM1" s="341" t="s">
        <v>2</v>
      </c>
      <c r="AN1" s="342"/>
      <c r="AO1" s="7"/>
      <c r="AP1" s="2"/>
      <c r="AQ1" s="2"/>
      <c r="AR1" s="2"/>
      <c r="AS1" s="7"/>
      <c r="AT1" s="2"/>
      <c r="AU1" s="2"/>
    </row>
    <row r="2" ht="12.75" customHeight="1">
      <c r="A2" s="337"/>
      <c r="B2" s="337"/>
      <c r="C2" s="343" t="s">
        <v>3</v>
      </c>
      <c r="D2" s="344">
        <v>2023.0</v>
      </c>
      <c r="E2" s="10"/>
      <c r="F2" s="11"/>
      <c r="G2" s="337"/>
      <c r="H2" s="337"/>
      <c r="I2" s="343" t="s">
        <v>4</v>
      </c>
      <c r="J2" s="344">
        <v>7.0</v>
      </c>
      <c r="K2" s="11"/>
      <c r="L2" s="337"/>
      <c r="M2" s="337"/>
      <c r="N2" s="343" t="s">
        <v>5</v>
      </c>
      <c r="O2" s="344">
        <v>1.0</v>
      </c>
      <c r="P2" s="11"/>
      <c r="Q2" s="345"/>
      <c r="R2" s="337"/>
      <c r="S2" s="337"/>
      <c r="T2" s="337"/>
      <c r="U2" s="337"/>
      <c r="V2" s="346" t="s">
        <v>131</v>
      </c>
      <c r="W2" s="347">
        <v>7.0</v>
      </c>
      <c r="X2" s="11"/>
      <c r="Y2" s="337"/>
      <c r="Z2" s="337"/>
      <c r="AA2" s="337"/>
      <c r="AB2" s="337"/>
      <c r="AC2" s="337"/>
      <c r="AD2" s="337"/>
      <c r="AE2" s="337"/>
      <c r="AF2" s="337"/>
      <c r="AG2" s="337"/>
      <c r="AH2" s="338"/>
      <c r="AI2" s="339" t="s">
        <v>132</v>
      </c>
      <c r="AJ2" s="348">
        <v>1044.0</v>
      </c>
      <c r="AK2" s="349">
        <f>AT14</f>
        <v>1051.5</v>
      </c>
      <c r="AL2" s="349"/>
      <c r="AM2" s="350">
        <f>AK2-AJ2</f>
        <v>7.5</v>
      </c>
      <c r="AN2" s="342"/>
      <c r="AO2" s="7"/>
      <c r="AP2" s="2"/>
      <c r="AQ2" s="2"/>
      <c r="AR2" s="351">
        <f>18/60</f>
        <v>0.3</v>
      </c>
      <c r="AS2" s="7">
        <f>1/6</f>
        <v>0.1666666667</v>
      </c>
      <c r="AT2" s="2"/>
      <c r="AU2" s="2"/>
    </row>
    <row r="3" ht="12.75" customHeight="1">
      <c r="A3" s="337"/>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8"/>
      <c r="AI3" s="339" t="s">
        <v>133</v>
      </c>
      <c r="AJ3" s="352" t="s">
        <v>134</v>
      </c>
      <c r="AK3" s="353">
        <f>AQ17*AR17</f>
        <v>224</v>
      </c>
      <c r="AL3" s="353"/>
      <c r="AM3" s="348"/>
      <c r="AN3" s="342"/>
      <c r="AO3" s="7"/>
      <c r="AP3" s="2"/>
      <c r="AQ3" s="2"/>
      <c r="AR3" s="2"/>
      <c r="AS3" s="7"/>
      <c r="AT3" s="2"/>
      <c r="AU3" s="2"/>
    </row>
    <row r="4" ht="12.75" customHeight="1">
      <c r="A4" s="2"/>
      <c r="B4" s="354" t="str">
        <f>IF($J$2=1,D2,D2&amp;"-"&amp;D2+1)</f>
        <v>2023-2024</v>
      </c>
      <c r="AG4" s="2"/>
      <c r="AH4" s="338"/>
      <c r="AI4" s="2"/>
      <c r="AJ4" s="2"/>
      <c r="AK4" s="2"/>
      <c r="AL4" s="2"/>
      <c r="AM4" s="2"/>
      <c r="AN4" s="7"/>
      <c r="AO4" s="7"/>
      <c r="AP4" s="2"/>
      <c r="AQ4" s="2"/>
      <c r="AR4" s="2"/>
      <c r="AS4" s="7"/>
      <c r="AT4" s="2"/>
      <c r="AU4" s="2"/>
    </row>
    <row r="5" ht="12.75" customHeight="1">
      <c r="A5" s="2"/>
      <c r="B5" s="355" t="s">
        <v>9</v>
      </c>
      <c r="AG5" s="2"/>
      <c r="AH5" s="338"/>
      <c r="AI5" s="356" t="s">
        <v>10</v>
      </c>
      <c r="AJ5" s="25"/>
      <c r="AK5" s="25"/>
      <c r="AL5" s="25"/>
      <c r="AM5" s="25"/>
      <c r="AN5" s="26"/>
      <c r="AO5" s="357"/>
      <c r="AP5" s="357"/>
      <c r="AQ5" s="357"/>
      <c r="AR5" s="357"/>
      <c r="AS5" s="358"/>
      <c r="AT5" s="357"/>
      <c r="AU5" s="2"/>
    </row>
    <row r="6" ht="12.75" customHeight="1">
      <c r="A6" s="2"/>
      <c r="B6" s="359"/>
      <c r="C6" s="359"/>
      <c r="D6" s="359"/>
      <c r="E6" s="359"/>
      <c r="F6" s="359"/>
      <c r="G6" s="359"/>
      <c r="H6" s="359"/>
      <c r="I6" s="359"/>
      <c r="J6" s="360" t="s">
        <v>11</v>
      </c>
      <c r="K6" s="29"/>
      <c r="L6" s="29"/>
      <c r="M6" s="29"/>
      <c r="N6" s="29"/>
      <c r="O6" s="29"/>
      <c r="P6" s="29"/>
      <c r="Q6" s="29"/>
      <c r="R6" s="29"/>
      <c r="S6" s="29"/>
      <c r="T6" s="29"/>
      <c r="U6" s="29"/>
      <c r="V6" s="29"/>
      <c r="W6" s="29"/>
      <c r="X6" s="30"/>
      <c r="Y6" s="361" t="s">
        <v>12</v>
      </c>
      <c r="Z6" s="362" t="s">
        <v>13</v>
      </c>
      <c r="AA6" s="29"/>
      <c r="AB6" s="29"/>
      <c r="AC6" s="29"/>
      <c r="AD6" s="29"/>
      <c r="AE6" s="29"/>
      <c r="AF6" s="30"/>
      <c r="AG6" s="2"/>
      <c r="AH6" s="338"/>
      <c r="AI6" s="363" t="s">
        <v>14</v>
      </c>
      <c r="AJ6" s="257"/>
      <c r="AK6" s="364" t="s">
        <v>15</v>
      </c>
      <c r="AL6" s="365" t="s">
        <v>16</v>
      </c>
      <c r="AM6" s="366" t="s">
        <v>17</v>
      </c>
      <c r="AN6" s="280"/>
      <c r="AO6" s="358"/>
      <c r="AP6" s="367" t="s">
        <v>135</v>
      </c>
      <c r="AQ6" s="368"/>
      <c r="AR6" s="44"/>
      <c r="AS6" s="358"/>
      <c r="AT6" s="357"/>
      <c r="AU6" s="2"/>
    </row>
    <row r="7" ht="12.75" customHeight="1">
      <c r="A7" s="37"/>
      <c r="B7" s="369">
        <f>DATE(D2,J2,1)</f>
        <v>45108</v>
      </c>
      <c r="C7" s="39"/>
      <c r="D7" s="39"/>
      <c r="E7" s="39"/>
      <c r="F7" s="39"/>
      <c r="G7" s="39"/>
      <c r="H7" s="40"/>
      <c r="I7" s="370"/>
      <c r="J7" s="369">
        <f>DATE(YEAR(B7+42),MONTH(B7+42),1)</f>
        <v>45139</v>
      </c>
      <c r="K7" s="39"/>
      <c r="L7" s="39"/>
      <c r="M7" s="39"/>
      <c r="N7" s="39"/>
      <c r="O7" s="39"/>
      <c r="P7" s="40"/>
      <c r="Q7" s="370"/>
      <c r="R7" s="369">
        <f>DATE(YEAR(J7+42),MONTH(J7+42),1)</f>
        <v>45170</v>
      </c>
      <c r="S7" s="39"/>
      <c r="T7" s="39"/>
      <c r="U7" s="39"/>
      <c r="V7" s="39"/>
      <c r="W7" s="39"/>
      <c r="X7" s="40"/>
      <c r="Y7" s="371"/>
      <c r="Z7" s="369">
        <f>DATE(YEAR(R7+42),MONTH(R7+42),1)</f>
        <v>45200</v>
      </c>
      <c r="AA7" s="39"/>
      <c r="AB7" s="39"/>
      <c r="AC7" s="39"/>
      <c r="AD7" s="39"/>
      <c r="AE7" s="39"/>
      <c r="AF7" s="40"/>
      <c r="AG7" s="42"/>
      <c r="AH7" s="372"/>
      <c r="AI7" s="373" t="s">
        <v>18</v>
      </c>
      <c r="AJ7" s="44"/>
      <c r="AK7" s="374" t="s">
        <v>19</v>
      </c>
      <c r="AL7" s="375" t="s">
        <v>20</v>
      </c>
      <c r="AM7" s="376" t="s">
        <v>136</v>
      </c>
      <c r="AN7" s="270"/>
      <c r="AO7" s="377"/>
      <c r="AP7" s="378" t="s">
        <v>77</v>
      </c>
      <c r="AQ7" s="379" t="s">
        <v>78</v>
      </c>
      <c r="AR7" s="380" t="s">
        <v>137</v>
      </c>
      <c r="AS7" s="358"/>
      <c r="AT7" s="358"/>
      <c r="AU7" s="42"/>
    </row>
    <row r="8" ht="12.75" customHeight="1">
      <c r="A8" s="42"/>
      <c r="B8" s="381" t="str">
        <f>CHOOSE(1+MOD($O$2+1-2,7),"Su","M","Tu","W","Th","F","Sa")</f>
        <v>Su</v>
      </c>
      <c r="C8" s="382" t="str">
        <f>CHOOSE(1+MOD($O$2+2-2,7),"Su","M","Tu","W","Th","F","Sa")</f>
        <v>M</v>
      </c>
      <c r="D8" s="382" t="str">
        <f>CHOOSE(1+MOD($O$2+3-2,7),"Su","M","Tu","W","Th","F","Sa")</f>
        <v>Tu</v>
      </c>
      <c r="E8" s="382" t="str">
        <f>CHOOSE(1+MOD($O$2+4-2,7),"Su","M","Tu","W","Th","F","Sa")</f>
        <v>W</v>
      </c>
      <c r="F8" s="382" t="str">
        <f>CHOOSE(1+MOD($O$2+5-2,7),"Su","M","Tu","W","Th","F","Sa")</f>
        <v>Th</v>
      </c>
      <c r="G8" s="382" t="str">
        <f>CHOOSE(1+MOD($O$2+6-2,7),"Su","M","Tu","W","Th","F","Sa")</f>
        <v>F</v>
      </c>
      <c r="H8" s="383" t="str">
        <f>CHOOSE(1+MOD($O$2+7-2,7),"Su","M","Tu","W","Th","F","Sa")</f>
        <v>Sa</v>
      </c>
      <c r="I8" s="384"/>
      <c r="J8" s="381" t="str">
        <f>CHOOSE(1+MOD($O$2+1-2,7),"Su","M","Tu","W","Th","F","Sa")</f>
        <v>Su</v>
      </c>
      <c r="K8" s="382" t="str">
        <f>CHOOSE(1+MOD($O$2+2-2,7),"Su","M","Tu","W","Th","F","Sa")</f>
        <v>M</v>
      </c>
      <c r="L8" s="382" t="str">
        <f>CHOOSE(1+MOD($O$2+3-2,7),"Su","M","Tu","W","Th","F","Sa")</f>
        <v>Tu</v>
      </c>
      <c r="M8" s="382" t="str">
        <f>CHOOSE(1+MOD($O$2+4-2,7),"Su","M","Tu","W","Th","F","Sa")</f>
        <v>W</v>
      </c>
      <c r="N8" s="382" t="str">
        <f>CHOOSE(1+MOD($O$2+5-2,7),"Su","M","Tu","W","Th","F","Sa")</f>
        <v>Th</v>
      </c>
      <c r="O8" s="382" t="str">
        <f>CHOOSE(1+MOD($O$2+6-2,7),"Su","M","Tu","W","Th","F","Sa")</f>
        <v>F</v>
      </c>
      <c r="P8" s="383" t="str">
        <f>CHOOSE(1+MOD($O$2+7-2,7),"Su","M","Tu","W","Th","F","Sa")</f>
        <v>Sa</v>
      </c>
      <c r="Q8" s="384"/>
      <c r="R8" s="381" t="str">
        <f>CHOOSE(1+MOD($O$2+1-2,7),"Su","M","Tu","W","Th","F","Sa")</f>
        <v>Su</v>
      </c>
      <c r="S8" s="382" t="str">
        <f>CHOOSE(1+MOD($O$2+2-2,7),"Su","M","Tu","W","Th","F","Sa")</f>
        <v>M</v>
      </c>
      <c r="T8" s="382" t="str">
        <f>CHOOSE(1+MOD($O$2+3-2,7),"Su","M","Tu","W","Th","F","Sa")</f>
        <v>Tu</v>
      </c>
      <c r="U8" s="382" t="str">
        <f>CHOOSE(1+MOD($O$2+4-2,7),"Su","M","Tu","W","Th","F","Sa")</f>
        <v>W</v>
      </c>
      <c r="V8" s="382" t="str">
        <f>CHOOSE(1+MOD($O$2+5-2,7),"Su","M","Tu","W","Th","F","Sa")</f>
        <v>Th</v>
      </c>
      <c r="W8" s="382" t="str">
        <f>CHOOSE(1+MOD($O$2+6-2,7),"Su","M","Tu","W","Th","F","Sa")</f>
        <v>F</v>
      </c>
      <c r="X8" s="383" t="str">
        <f>CHOOSE(1+MOD($O$2+7-2,7),"Su","M","Tu","W","Th","F","Sa")</f>
        <v>Sa</v>
      </c>
      <c r="Y8" s="384"/>
      <c r="Z8" s="381" t="str">
        <f>CHOOSE(1+MOD($O$2+1-2,7),"Su","M","Tu","W","Th","F","Sa")</f>
        <v>Su</v>
      </c>
      <c r="AA8" s="382" t="str">
        <f>CHOOSE(1+MOD($O$2+2-2,7),"Su","M","Tu","W","Th","F","Sa")</f>
        <v>M</v>
      </c>
      <c r="AB8" s="382" t="str">
        <f>CHOOSE(1+MOD($O$2+3-2,7),"Su","M","Tu","W","Th","F","Sa")</f>
        <v>Tu</v>
      </c>
      <c r="AC8" s="382" t="str">
        <f>CHOOSE(1+MOD($O$2+4-2,7),"Su","M","Tu","W","Th","F","Sa")</f>
        <v>W</v>
      </c>
      <c r="AD8" s="382" t="str">
        <f>CHOOSE(1+MOD($O$2+5-2,7),"Su","M","Tu","W","Th","F","Sa")</f>
        <v>Th</v>
      </c>
      <c r="AE8" s="382" t="str">
        <f>CHOOSE(1+MOD($O$2+6-2,7),"Su","M","Tu","W","Th","F","Sa")</f>
        <v>F</v>
      </c>
      <c r="AF8" s="383" t="str">
        <f>CHOOSE(1+MOD($O$2+7-2,7),"Su","M","Tu","W","Th","F","Sa")</f>
        <v>Sa</v>
      </c>
      <c r="AG8" s="51"/>
      <c r="AH8" s="385"/>
      <c r="AI8" s="386" t="s">
        <v>138</v>
      </c>
      <c r="AJ8" s="44"/>
      <c r="AK8" s="387" t="s">
        <v>139</v>
      </c>
      <c r="AL8" s="375" t="s">
        <v>140</v>
      </c>
      <c r="AM8" s="388" t="s">
        <v>141</v>
      </c>
      <c r="AN8" s="270"/>
      <c r="AO8" s="389"/>
      <c r="AP8" s="390" t="s">
        <v>80</v>
      </c>
      <c r="AQ8" s="391">
        <v>114.0</v>
      </c>
      <c r="AR8" s="392">
        <v>8.0</v>
      </c>
      <c r="AS8" s="393">
        <f>(SUM(AL34))-(SUM(AH15:AH35))</f>
        <v>114</v>
      </c>
      <c r="AT8" s="394">
        <f>AS8*AR8</f>
        <v>912</v>
      </c>
      <c r="AU8" s="51"/>
    </row>
    <row r="9" ht="12.75" customHeight="1">
      <c r="A9" s="42"/>
      <c r="B9" s="395" t="str">
        <f>IF(WEEKDAY(B7,1)=$O$2,B7,"")</f>
        <v/>
      </c>
      <c r="C9" s="396" t="str">
        <f>IF(B9="",IF(WEEKDAY(B7,1)=MOD($O$2,7)+1,B7,""),B9+1)</f>
        <v/>
      </c>
      <c r="D9" s="396" t="str">
        <f>IF(C9="",IF(WEEKDAY(B7,1)=MOD($O$2+1,7)+1,B7,""),C9+1)</f>
        <v/>
      </c>
      <c r="E9" s="396" t="str">
        <f>IF(D9="",IF(WEEKDAY(B7,1)=MOD($O$2+2,7)+1,B7,""),D9+1)</f>
        <v/>
      </c>
      <c r="F9" s="396" t="str">
        <f>IF(E9="",IF(WEEKDAY(B7,1)=MOD($O$2+3,7)+1,B7,""),E9+1)</f>
        <v/>
      </c>
      <c r="G9" s="396" t="str">
        <f>IF(F9="",IF(WEEKDAY(B7,1)=MOD($O$2+4,7)+1,B7,""),F9+1)</f>
        <v/>
      </c>
      <c r="H9" s="395">
        <f>IF(G9="",IF(WEEKDAY(B7,1)=MOD($O$2+5,7)+1,B7,""),G9+1)</f>
        <v>45108</v>
      </c>
      <c r="I9" s="384"/>
      <c r="J9" s="395" t="str">
        <f>IF(WEEKDAY(J7,1)=$O$2,J7,"")</f>
        <v/>
      </c>
      <c r="K9" s="397" t="str">
        <f>IF(J9="",IF(WEEKDAY(J7,1)=MOD($O$2,7)+1,J7,""),J9+1)</f>
        <v/>
      </c>
      <c r="L9" s="398">
        <f>IF(K9="",IF(WEEKDAY(J7,1)=MOD($O$2+1,7)+1,J7,""),K9+1)</f>
        <v>45139</v>
      </c>
      <c r="M9" s="399">
        <f>IF(L9="",IF(WEEKDAY(J7,1)=MOD($O$2+2,7)+1,J7,""),L9+1)</f>
        <v>45140</v>
      </c>
      <c r="N9" s="399">
        <f>IF(M9="",IF(WEEKDAY(J7,1)=MOD($O$2+3,7)+1,J7,""),M9+1)</f>
        <v>45141</v>
      </c>
      <c r="O9" s="399">
        <f>IF(N9="",IF(WEEKDAY(J7,1)=MOD($O$2+4,7)+1,J7,""),N9+1)</f>
        <v>45142</v>
      </c>
      <c r="P9" s="395">
        <f>IF(O9="",IF(WEEKDAY(J7,1)=MOD($O$2+5,7)+1,J7,""),O9+1)</f>
        <v>45143</v>
      </c>
      <c r="Q9" s="384"/>
      <c r="R9" s="395" t="str">
        <f>IF(WEEKDAY(R7,1)=$O$2,R7,"")</f>
        <v/>
      </c>
      <c r="S9" s="400" t="str">
        <f>IF(R9="",IF(WEEKDAY(R7,1)=MOD($O$2,7)+1,R7,""),R9+1)</f>
        <v/>
      </c>
      <c r="T9" s="401" t="str">
        <f>IF(S9="",IF(WEEKDAY(R7,1)=MOD($O$2+1,7)+1,R7,""),S9+1)</f>
        <v/>
      </c>
      <c r="U9" s="401" t="str">
        <f>IF(T9="",IF(WEEKDAY(R7,1)=MOD($O$2+2,7)+1,R7,""),T9+1)</f>
        <v/>
      </c>
      <c r="V9" s="401" t="str">
        <f>IF(U9="",IF(WEEKDAY(R7,1)=MOD($O$2+3,7)+1,R7,""),U9+1)</f>
        <v/>
      </c>
      <c r="W9" s="401">
        <f>IF(V9="",IF(WEEKDAY(R7,1)=MOD($O$2+4,7)+1,R7,""),V9+1)</f>
        <v>45170</v>
      </c>
      <c r="X9" s="402">
        <f>IF(W9="",IF(WEEKDAY(R7,1)=MOD($O$2+5,7)+1,R7,""),W9+1)</f>
        <v>45171</v>
      </c>
      <c r="Y9" s="403"/>
      <c r="Z9" s="395">
        <f>IF(WEEKDAY(Z7,1)=$O$2,Z7,"")</f>
        <v>45200</v>
      </c>
      <c r="AA9" s="401">
        <f>IF(Z9="",IF(WEEKDAY(Z7,1)=MOD($O$2,7)+1,Z7,""),Z9+1)</f>
        <v>45201</v>
      </c>
      <c r="AB9" s="401">
        <f>IF(AA9="",IF(WEEKDAY(Z7,1)=MOD($O$2+1,7)+1,Z7,""),AA9+1)</f>
        <v>45202</v>
      </c>
      <c r="AC9" s="401">
        <f>IF(AB9="",IF(WEEKDAY(Z7,1)=MOD($O$2+2,7)+1,Z7,""),AB9+1)</f>
        <v>45203</v>
      </c>
      <c r="AD9" s="401">
        <f>IF(AC9="",IF(WEEKDAY(Z7,1)=MOD($O$2+3,7)+1,Z7,""),AC9+1)</f>
        <v>45204</v>
      </c>
      <c r="AE9" s="401">
        <f>IF(AD9="",IF(WEEKDAY(Z7,1)=MOD($O$2+4,7)+1,Z7,""),AD9+1)</f>
        <v>45205</v>
      </c>
      <c r="AF9" s="395">
        <f>IF(AE9="",IF(WEEKDAY(Z7,1)=MOD($O$2+5,7)+1,Z7,""),AE9+1)</f>
        <v>45206</v>
      </c>
      <c r="AG9" s="62"/>
      <c r="AH9" s="404"/>
      <c r="AI9" s="405" t="s">
        <v>142</v>
      </c>
      <c r="AJ9" s="44"/>
      <c r="AK9" s="374" t="s">
        <v>143</v>
      </c>
      <c r="AL9" s="375" t="s">
        <v>144</v>
      </c>
      <c r="AM9" s="388" t="s">
        <v>145</v>
      </c>
      <c r="AN9" s="270"/>
      <c r="AO9" s="406"/>
      <c r="AP9" s="407" t="s">
        <v>82</v>
      </c>
      <c r="AQ9" s="408" t="s">
        <v>146</v>
      </c>
      <c r="AR9" s="408">
        <v>7.0</v>
      </c>
      <c r="AS9" s="394"/>
      <c r="AT9" s="394"/>
      <c r="AU9" s="62"/>
    </row>
    <row r="10">
      <c r="A10" s="42"/>
      <c r="B10" s="395">
        <f t="shared" ref="B10:B14" si="5">IF(H9="","",IF(MONTH(H9+1)&lt;&gt;MONTH(H9),"",H9+1))</f>
        <v>45109</v>
      </c>
      <c r="C10" s="409">
        <f t="shared" ref="C10:H10" si="1">IF(B10="","",IF(MONTH(B10+1)&lt;&gt;MONTH(B10),"",B10+1))</f>
        <v>45110</v>
      </c>
      <c r="D10" s="409">
        <f t="shared" si="1"/>
        <v>45111</v>
      </c>
      <c r="E10" s="409">
        <f t="shared" si="1"/>
        <v>45112</v>
      </c>
      <c r="F10" s="410">
        <f t="shared" si="1"/>
        <v>45113</v>
      </c>
      <c r="G10" s="410">
        <f t="shared" si="1"/>
        <v>45114</v>
      </c>
      <c r="H10" s="395">
        <f t="shared" si="1"/>
        <v>45115</v>
      </c>
      <c r="I10" s="384"/>
      <c r="J10" s="411">
        <f t="shared" ref="J10:J14" si="7">IF(P9="","",IF(MONTH(P9+1)&lt;&gt;MONTH(P9),"",P9+1))</f>
        <v>45144</v>
      </c>
      <c r="K10" s="412">
        <f t="shared" ref="K10:P10" si="2">IF(J10="","",IF(MONTH(J10+1)&lt;&gt;MONTH(J10),"",J10+1))</f>
        <v>45145</v>
      </c>
      <c r="L10" s="413">
        <f t="shared" si="2"/>
        <v>45146</v>
      </c>
      <c r="M10" s="413">
        <f t="shared" si="2"/>
        <v>45147</v>
      </c>
      <c r="N10" s="398">
        <f t="shared" si="2"/>
        <v>45148</v>
      </c>
      <c r="O10" s="398">
        <f t="shared" si="2"/>
        <v>45149</v>
      </c>
      <c r="P10" s="414">
        <f t="shared" si="2"/>
        <v>45150</v>
      </c>
      <c r="Q10" s="384"/>
      <c r="R10" s="402">
        <f t="shared" ref="R10:R14" si="9">IF(X9="","",IF(MONTH(X9+1)&lt;&gt;MONTH(X9),"",X9+1))</f>
        <v>45172</v>
      </c>
      <c r="S10" s="410">
        <f t="shared" ref="S10:X10" si="3">IF(R10="","",IF(MONTH(R10+1)&lt;&gt;MONTH(R10),"",R10+1))</f>
        <v>45173</v>
      </c>
      <c r="T10" s="401">
        <f t="shared" si="3"/>
        <v>45174</v>
      </c>
      <c r="U10" s="401">
        <f t="shared" si="3"/>
        <v>45175</v>
      </c>
      <c r="V10" s="401">
        <f t="shared" si="3"/>
        <v>45176</v>
      </c>
      <c r="W10" s="401">
        <f t="shared" si="3"/>
        <v>45177</v>
      </c>
      <c r="X10" s="402">
        <f t="shared" si="3"/>
        <v>45178</v>
      </c>
      <c r="Y10" s="403"/>
      <c r="Z10" s="395">
        <f t="shared" ref="Z10:Z14" si="11">IF(AF9="","",IF(MONTH(AF9+1)&lt;&gt;MONTH(AF9),"",AF9+1))</f>
        <v>45207</v>
      </c>
      <c r="AA10" s="415">
        <f t="shared" ref="AA10:AF10" si="4">IF(Z10="","",IF(MONTH(Z10+1)&lt;&gt;MONTH(Z10),"",Z10+1))</f>
        <v>45208</v>
      </c>
      <c r="AB10" s="401">
        <f t="shared" si="4"/>
        <v>45209</v>
      </c>
      <c r="AC10" s="401">
        <f t="shared" si="4"/>
        <v>45210</v>
      </c>
      <c r="AD10" s="401">
        <f t="shared" si="4"/>
        <v>45211</v>
      </c>
      <c r="AE10" s="416">
        <f t="shared" si="4"/>
        <v>45212</v>
      </c>
      <c r="AF10" s="395">
        <f t="shared" si="4"/>
        <v>45213</v>
      </c>
      <c r="AG10" s="62"/>
      <c r="AH10" s="404"/>
      <c r="AI10" s="417" t="s">
        <v>22</v>
      </c>
      <c r="AJ10" s="44"/>
      <c r="AK10" s="374" t="s">
        <v>23</v>
      </c>
      <c r="AL10" s="375" t="s">
        <v>24</v>
      </c>
      <c r="AM10" s="388" t="s">
        <v>147</v>
      </c>
      <c r="AN10" s="270"/>
      <c r="AO10" s="406"/>
      <c r="AP10" s="407" t="s">
        <v>84</v>
      </c>
      <c r="AQ10" s="408">
        <v>0.0</v>
      </c>
      <c r="AR10" s="408">
        <v>0.67</v>
      </c>
      <c r="AS10" s="394"/>
      <c r="AT10" s="394"/>
      <c r="AU10" s="62"/>
    </row>
    <row r="11" ht="15.75" customHeight="1">
      <c r="A11" s="42"/>
      <c r="B11" s="411">
        <f t="shared" si="5"/>
        <v>45116</v>
      </c>
      <c r="C11" s="418">
        <f t="shared" ref="C11:H11" si="6">IF(B11="","",IF(MONTH(B11+1)&lt;&gt;MONTH(B11),"",B11+1))</f>
        <v>45117</v>
      </c>
      <c r="D11" s="418">
        <f t="shared" si="6"/>
        <v>45118</v>
      </c>
      <c r="E11" s="418">
        <f t="shared" si="6"/>
        <v>45119</v>
      </c>
      <c r="F11" s="418">
        <f t="shared" si="6"/>
        <v>45120</v>
      </c>
      <c r="G11" s="418">
        <f t="shared" si="6"/>
        <v>45121</v>
      </c>
      <c r="H11" s="419">
        <f t="shared" si="6"/>
        <v>45122</v>
      </c>
      <c r="I11" s="384"/>
      <c r="J11" s="411">
        <f t="shared" si="7"/>
        <v>45151</v>
      </c>
      <c r="K11" s="420">
        <f t="shared" ref="K11:P11" si="8">IF(J11="","",IF(MONTH(J11+1)&lt;&gt;MONTH(J11),"",J11+1))</f>
        <v>45152</v>
      </c>
      <c r="L11" s="421">
        <f t="shared" si="8"/>
        <v>45153</v>
      </c>
      <c r="M11" s="421">
        <f t="shared" si="8"/>
        <v>45154</v>
      </c>
      <c r="N11" s="421">
        <f t="shared" si="8"/>
        <v>45155</v>
      </c>
      <c r="O11" s="421">
        <f t="shared" si="8"/>
        <v>45156</v>
      </c>
      <c r="P11" s="419">
        <f t="shared" si="8"/>
        <v>45157</v>
      </c>
      <c r="Q11" s="384"/>
      <c r="R11" s="422">
        <f t="shared" si="9"/>
        <v>45179</v>
      </c>
      <c r="S11" s="423">
        <f t="shared" ref="S11:X11" si="10">IF(R11="","",IF(MONTH(R11+1)&lt;&gt;MONTH(R11),"",R11+1))</f>
        <v>45180</v>
      </c>
      <c r="T11" s="424">
        <f t="shared" si="10"/>
        <v>45181</v>
      </c>
      <c r="U11" s="401">
        <f t="shared" si="10"/>
        <v>45182</v>
      </c>
      <c r="V11" s="401">
        <f t="shared" si="10"/>
        <v>45183</v>
      </c>
      <c r="W11" s="401">
        <f t="shared" si="10"/>
        <v>45184</v>
      </c>
      <c r="X11" s="402">
        <f t="shared" si="10"/>
        <v>45185</v>
      </c>
      <c r="Y11" s="403"/>
      <c r="Z11" s="395">
        <f t="shared" si="11"/>
        <v>45214</v>
      </c>
      <c r="AA11" s="416">
        <f t="shared" ref="AA11:AF11" si="12">IF(Z11="","",IF(MONTH(Z11+1)&lt;&gt;MONTH(Z11),"",Z11+1))</f>
        <v>45215</v>
      </c>
      <c r="AB11" s="401">
        <f t="shared" si="12"/>
        <v>45216</v>
      </c>
      <c r="AC11" s="401">
        <f t="shared" si="12"/>
        <v>45217</v>
      </c>
      <c r="AD11" s="401">
        <f t="shared" si="12"/>
        <v>45218</v>
      </c>
      <c r="AE11" s="416">
        <f t="shared" si="12"/>
        <v>45219</v>
      </c>
      <c r="AF11" s="395">
        <f t="shared" si="12"/>
        <v>45220</v>
      </c>
      <c r="AG11" s="62"/>
      <c r="AH11" s="404"/>
      <c r="AI11" s="425" t="s">
        <v>26</v>
      </c>
      <c r="AJ11" s="44"/>
      <c r="AK11" s="374" t="s">
        <v>23</v>
      </c>
      <c r="AL11" s="375" t="s">
        <v>27</v>
      </c>
      <c r="AM11" s="388" t="s">
        <v>115</v>
      </c>
      <c r="AN11" s="270"/>
      <c r="AO11" s="406"/>
      <c r="AP11" s="426" t="s">
        <v>87</v>
      </c>
      <c r="AQ11" s="427" t="s">
        <v>148</v>
      </c>
      <c r="AR11" s="427">
        <v>0.42</v>
      </c>
      <c r="AS11" s="394"/>
      <c r="AT11" s="394"/>
      <c r="AU11" s="62"/>
    </row>
    <row r="12" ht="15.0" customHeight="1">
      <c r="A12" s="42"/>
      <c r="B12" s="411">
        <f t="shared" si="5"/>
        <v>45123</v>
      </c>
      <c r="C12" s="418">
        <f t="shared" ref="C12:H12" si="13">IF(B12="","",IF(MONTH(B12+1)&lt;&gt;MONTH(B12),"",B12+1))</f>
        <v>45124</v>
      </c>
      <c r="D12" s="418">
        <f t="shared" si="13"/>
        <v>45125</v>
      </c>
      <c r="E12" s="418">
        <f t="shared" si="13"/>
        <v>45126</v>
      </c>
      <c r="F12" s="418">
        <f t="shared" si="13"/>
        <v>45127</v>
      </c>
      <c r="G12" s="418">
        <f t="shared" si="13"/>
        <v>45128</v>
      </c>
      <c r="H12" s="419">
        <f t="shared" si="13"/>
        <v>45129</v>
      </c>
      <c r="I12" s="384"/>
      <c r="J12" s="411">
        <f t="shared" si="7"/>
        <v>45158</v>
      </c>
      <c r="K12" s="428">
        <f t="shared" ref="K12:P12" si="14">IF(J12="","",IF(MONTH(J12+1)&lt;&gt;MONTH(J12),"",J12+1))</f>
        <v>45159</v>
      </c>
      <c r="L12" s="429">
        <f t="shared" si="14"/>
        <v>45160</v>
      </c>
      <c r="M12" s="430">
        <f t="shared" si="14"/>
        <v>45161</v>
      </c>
      <c r="N12" s="431">
        <f t="shared" si="14"/>
        <v>45162</v>
      </c>
      <c r="O12" s="432">
        <f t="shared" si="14"/>
        <v>45163</v>
      </c>
      <c r="P12" s="419">
        <f t="shared" si="14"/>
        <v>45164</v>
      </c>
      <c r="Q12" s="384"/>
      <c r="R12" s="402">
        <f t="shared" si="9"/>
        <v>45186</v>
      </c>
      <c r="S12" s="433">
        <f t="shared" ref="S12:X12" si="15">IF(R12="","",IF(MONTH(R12+1)&lt;&gt;MONTH(R12),"",R12+1))</f>
        <v>45187</v>
      </c>
      <c r="T12" s="434">
        <f t="shared" si="15"/>
        <v>45188</v>
      </c>
      <c r="U12" s="434">
        <f t="shared" si="15"/>
        <v>45189</v>
      </c>
      <c r="V12" s="434">
        <f t="shared" si="15"/>
        <v>45190</v>
      </c>
      <c r="W12" s="434">
        <f t="shared" si="15"/>
        <v>45191</v>
      </c>
      <c r="X12" s="402">
        <f t="shared" si="15"/>
        <v>45192</v>
      </c>
      <c r="Y12" s="403"/>
      <c r="Z12" s="395">
        <f t="shared" si="11"/>
        <v>45221</v>
      </c>
      <c r="AA12" s="401">
        <f t="shared" ref="AA12:AF12" si="16">IF(Z12="","",IF(MONTH(Z12+1)&lt;&gt;MONTH(Z12),"",Z12+1))</f>
        <v>45222</v>
      </c>
      <c r="AB12" s="401">
        <f t="shared" si="16"/>
        <v>45223</v>
      </c>
      <c r="AC12" s="401">
        <f t="shared" si="16"/>
        <v>45224</v>
      </c>
      <c r="AD12" s="401">
        <f t="shared" si="16"/>
        <v>45225</v>
      </c>
      <c r="AE12" s="401">
        <f t="shared" si="16"/>
        <v>45226</v>
      </c>
      <c r="AF12" s="395">
        <f t="shared" si="16"/>
        <v>45227</v>
      </c>
      <c r="AG12" s="62"/>
      <c r="AH12" s="404"/>
      <c r="AI12" s="435" t="s">
        <v>29</v>
      </c>
      <c r="AJ12" s="44"/>
      <c r="AK12" s="374" t="s">
        <v>23</v>
      </c>
      <c r="AL12" s="375" t="s">
        <v>30</v>
      </c>
      <c r="AM12" s="436" t="s">
        <v>149</v>
      </c>
      <c r="AN12" s="270"/>
      <c r="AO12" s="406"/>
      <c r="AP12" s="390" t="s">
        <v>89</v>
      </c>
      <c r="AQ12" s="437">
        <v>31.0</v>
      </c>
      <c r="AR12" s="438">
        <v>4.5</v>
      </c>
      <c r="AS12" s="394">
        <v>31.0</v>
      </c>
      <c r="AT12" s="394">
        <f>AS12*AR12</f>
        <v>139.5</v>
      </c>
      <c r="AU12" s="62"/>
    </row>
    <row r="13" ht="12.75" customHeight="1">
      <c r="A13" s="42"/>
      <c r="B13" s="411">
        <f t="shared" si="5"/>
        <v>45130</v>
      </c>
      <c r="C13" s="418">
        <f t="shared" ref="C13:H13" si="17">IF(B13="","",IF(MONTH(B13+1)&lt;&gt;MONTH(B13),"",B13+1))</f>
        <v>45131</v>
      </c>
      <c r="D13" s="418">
        <f t="shared" si="17"/>
        <v>45132</v>
      </c>
      <c r="E13" s="418">
        <f t="shared" si="17"/>
        <v>45133</v>
      </c>
      <c r="F13" s="418">
        <f t="shared" si="17"/>
        <v>45134</v>
      </c>
      <c r="G13" s="418">
        <f t="shared" si="17"/>
        <v>45135</v>
      </c>
      <c r="H13" s="419">
        <f t="shared" si="17"/>
        <v>45136</v>
      </c>
      <c r="I13" s="384"/>
      <c r="J13" s="395">
        <f t="shared" si="7"/>
        <v>45165</v>
      </c>
      <c r="K13" s="439">
        <f t="shared" ref="K13:P13" si="18">IF(J13="","",IF(MONTH(J13+1)&lt;&gt;MONTH(J13),"",J13+1))</f>
        <v>45166</v>
      </c>
      <c r="L13" s="440">
        <f t="shared" si="18"/>
        <v>45167</v>
      </c>
      <c r="M13" s="441">
        <f t="shared" si="18"/>
        <v>45168</v>
      </c>
      <c r="N13" s="442">
        <f t="shared" si="18"/>
        <v>45169</v>
      </c>
      <c r="O13" s="432" t="str">
        <f t="shared" si="18"/>
        <v/>
      </c>
      <c r="P13" s="395" t="str">
        <f t="shared" si="18"/>
        <v/>
      </c>
      <c r="Q13" s="384"/>
      <c r="R13" s="422">
        <f t="shared" si="9"/>
        <v>45193</v>
      </c>
      <c r="S13" s="443">
        <f t="shared" ref="S13:X13" si="19">IF(R13="","",IF(MONTH(R13+1)&lt;&gt;MONTH(R13),"",R13+1))</f>
        <v>45194</v>
      </c>
      <c r="T13" s="424">
        <f t="shared" si="19"/>
        <v>45195</v>
      </c>
      <c r="U13" s="401">
        <f t="shared" si="19"/>
        <v>45196</v>
      </c>
      <c r="V13" s="401">
        <f t="shared" si="19"/>
        <v>45197</v>
      </c>
      <c r="W13" s="401">
        <f t="shared" si="19"/>
        <v>45198</v>
      </c>
      <c r="X13" s="402">
        <f t="shared" si="19"/>
        <v>45199</v>
      </c>
      <c r="Y13" s="403"/>
      <c r="Z13" s="395">
        <f t="shared" si="11"/>
        <v>45228</v>
      </c>
      <c r="AA13" s="444">
        <f t="shared" ref="AA13:AF13" si="20">IF(Z13="","",IF(MONTH(Z13+1)&lt;&gt;MONTH(Z13),"",Z13+1))</f>
        <v>45229</v>
      </c>
      <c r="AB13" s="399">
        <f t="shared" si="20"/>
        <v>45230</v>
      </c>
      <c r="AC13" s="401" t="str">
        <f t="shared" si="20"/>
        <v/>
      </c>
      <c r="AD13" s="401" t="str">
        <f t="shared" si="20"/>
        <v/>
      </c>
      <c r="AE13" s="401" t="str">
        <f t="shared" si="20"/>
        <v/>
      </c>
      <c r="AF13" s="395" t="str">
        <f t="shared" si="20"/>
        <v/>
      </c>
      <c r="AG13" s="62"/>
      <c r="AH13" s="404"/>
      <c r="AI13" s="445" t="s">
        <v>32</v>
      </c>
      <c r="AJ13" s="44"/>
      <c r="AK13" s="374" t="s">
        <v>23</v>
      </c>
      <c r="AL13" s="375" t="s">
        <v>33</v>
      </c>
      <c r="AM13" s="446" t="s">
        <v>108</v>
      </c>
      <c r="AN13" s="270"/>
      <c r="AO13" s="406"/>
      <c r="AP13" s="390"/>
      <c r="AQ13" s="438"/>
      <c r="AR13" s="438"/>
      <c r="AS13" s="394"/>
      <c r="AT13" s="394"/>
      <c r="AU13" s="62"/>
    </row>
    <row r="14" ht="12.75" customHeight="1">
      <c r="A14" s="42"/>
      <c r="B14" s="395">
        <f t="shared" si="5"/>
        <v>45137</v>
      </c>
      <c r="C14" s="447">
        <f t="shared" ref="C14:H14" si="21">IF(B14="","",IF(MONTH(B14+1)&lt;&gt;MONTH(B14),"",B14+1))</f>
        <v>45138</v>
      </c>
      <c r="D14" s="432" t="str">
        <f t="shared" si="21"/>
        <v/>
      </c>
      <c r="E14" s="432" t="str">
        <f t="shared" si="21"/>
        <v/>
      </c>
      <c r="F14" s="432" t="str">
        <f t="shared" si="21"/>
        <v/>
      </c>
      <c r="G14" s="432" t="str">
        <f t="shared" si="21"/>
        <v/>
      </c>
      <c r="H14" s="395" t="str">
        <f t="shared" si="21"/>
        <v/>
      </c>
      <c r="I14" s="384"/>
      <c r="J14" s="395" t="str">
        <f t="shared" si="7"/>
        <v/>
      </c>
      <c r="K14" s="401" t="str">
        <f t="shared" ref="K14:O14" si="22">IF(J14="","",IF(MONTH(J14+1)&lt;&gt;MONTH(J14),"",J14+1))</f>
        <v/>
      </c>
      <c r="L14" s="448" t="str">
        <f t="shared" si="22"/>
        <v/>
      </c>
      <c r="M14" s="449" t="str">
        <f t="shared" si="22"/>
        <v/>
      </c>
      <c r="N14" s="401" t="str">
        <f t="shared" si="22"/>
        <v/>
      </c>
      <c r="O14" s="401" t="str">
        <f t="shared" si="22"/>
        <v/>
      </c>
      <c r="P14" s="395"/>
      <c r="Q14" s="384"/>
      <c r="R14" s="395" t="str">
        <f t="shared" si="9"/>
        <v/>
      </c>
      <c r="S14" s="432" t="str">
        <f t="shared" ref="S14:X14" si="23">IF(R14="","",IF(MONTH(R14+1)&lt;&gt;MONTH(R14),"",R14+1))</f>
        <v/>
      </c>
      <c r="T14" s="401" t="str">
        <f t="shared" si="23"/>
        <v/>
      </c>
      <c r="U14" s="401" t="str">
        <f t="shared" si="23"/>
        <v/>
      </c>
      <c r="V14" s="401" t="str">
        <f t="shared" si="23"/>
        <v/>
      </c>
      <c r="W14" s="401" t="str">
        <f t="shared" si="23"/>
        <v/>
      </c>
      <c r="X14" s="395" t="str">
        <f t="shared" si="23"/>
        <v/>
      </c>
      <c r="Y14" s="403"/>
      <c r="Z14" s="395" t="str">
        <f t="shared" si="11"/>
        <v/>
      </c>
      <c r="AA14" s="401" t="str">
        <f t="shared" ref="AA14:AF14" si="24">IF(Z14="","",IF(MONTH(Z14+1)&lt;&gt;MONTH(Z14),"",Z14+1))</f>
        <v/>
      </c>
      <c r="AB14" s="401" t="str">
        <f t="shared" si="24"/>
        <v/>
      </c>
      <c r="AC14" s="401" t="str">
        <f t="shared" si="24"/>
        <v/>
      </c>
      <c r="AD14" s="401" t="str">
        <f t="shared" si="24"/>
        <v/>
      </c>
      <c r="AE14" s="401" t="str">
        <f t="shared" si="24"/>
        <v/>
      </c>
      <c r="AF14" s="395" t="str">
        <f t="shared" si="24"/>
        <v/>
      </c>
      <c r="AG14" s="62"/>
      <c r="AH14" s="404"/>
      <c r="AI14" s="450" t="s">
        <v>35</v>
      </c>
      <c r="AJ14" s="75"/>
      <c r="AK14" s="451" t="s">
        <v>23</v>
      </c>
      <c r="AL14" s="375" t="s">
        <v>36</v>
      </c>
      <c r="AM14" s="376" t="s">
        <v>109</v>
      </c>
      <c r="AN14" s="270"/>
      <c r="AO14" s="406"/>
      <c r="AP14" s="452" t="s">
        <v>91</v>
      </c>
      <c r="AQ14" s="453" t="s">
        <v>92</v>
      </c>
      <c r="AR14" s="453">
        <v>1.45</v>
      </c>
      <c r="AS14" s="394"/>
      <c r="AT14" s="393">
        <f>SUM(AT12,AT8)</f>
        <v>1051.5</v>
      </c>
      <c r="AU14" s="62"/>
    </row>
    <row r="15" ht="12.75" customHeight="1">
      <c r="A15" s="42"/>
      <c r="B15" s="384"/>
      <c r="C15" s="384"/>
      <c r="D15" s="384"/>
      <c r="E15" s="384"/>
      <c r="F15" s="454"/>
      <c r="G15" s="454"/>
      <c r="H15" s="454"/>
      <c r="I15" s="454"/>
      <c r="J15" s="454"/>
      <c r="K15" s="454"/>
      <c r="L15" s="454"/>
      <c r="M15" s="454">
        <v>2.0</v>
      </c>
      <c r="N15" s="454"/>
      <c r="O15" s="454"/>
      <c r="P15" s="454"/>
      <c r="Q15" s="454"/>
      <c r="R15" s="454"/>
      <c r="S15" s="454"/>
      <c r="T15" s="454"/>
      <c r="U15" s="454">
        <v>3.0</v>
      </c>
      <c r="V15" s="454"/>
      <c r="W15" s="454"/>
      <c r="X15" s="454"/>
      <c r="Y15" s="455"/>
      <c r="Z15" s="455"/>
      <c r="AA15" s="455"/>
      <c r="AB15" s="455"/>
      <c r="AC15" s="455">
        <v>4.0</v>
      </c>
      <c r="AD15" s="455"/>
      <c r="AE15" s="455"/>
      <c r="AF15" s="455"/>
      <c r="AG15" s="338"/>
      <c r="AH15" s="338">
        <f>SUM(A15:AF15)</f>
        <v>9</v>
      </c>
      <c r="AI15" s="161"/>
      <c r="AJ15" s="92"/>
      <c r="AK15" s="93"/>
      <c r="AL15" s="375" t="s">
        <v>38</v>
      </c>
      <c r="AM15" s="376">
        <v>45173.0</v>
      </c>
      <c r="AN15" s="270"/>
      <c r="AO15" s="406"/>
      <c r="AP15" s="456" t="s">
        <v>150</v>
      </c>
      <c r="AQ15" s="368"/>
      <c r="AR15" s="44"/>
      <c r="AS15" s="457"/>
      <c r="AT15" s="357"/>
      <c r="AU15" s="62"/>
    </row>
    <row r="16" ht="12.75" customHeight="1">
      <c r="A16" s="42"/>
      <c r="B16" s="362" t="s">
        <v>40</v>
      </c>
      <c r="C16" s="29"/>
      <c r="D16" s="29"/>
      <c r="E16" s="29"/>
      <c r="F16" s="29"/>
      <c r="G16" s="29"/>
      <c r="H16" s="29"/>
      <c r="I16" s="29"/>
      <c r="J16" s="29"/>
      <c r="K16" s="29"/>
      <c r="L16" s="29"/>
      <c r="M16" s="29"/>
      <c r="N16" s="29"/>
      <c r="O16" s="29"/>
      <c r="P16" s="30"/>
      <c r="Q16" s="384"/>
      <c r="R16" s="362" t="s">
        <v>41</v>
      </c>
      <c r="S16" s="29"/>
      <c r="T16" s="29"/>
      <c r="U16" s="29"/>
      <c r="V16" s="29"/>
      <c r="W16" s="29"/>
      <c r="X16" s="29"/>
      <c r="Y16" s="29"/>
      <c r="Z16" s="29"/>
      <c r="AA16" s="29"/>
      <c r="AB16" s="29"/>
      <c r="AC16" s="29"/>
      <c r="AD16" s="29"/>
      <c r="AE16" s="29"/>
      <c r="AF16" s="30"/>
      <c r="AG16" s="2"/>
      <c r="AH16" s="338"/>
      <c r="AI16" s="161"/>
      <c r="AJ16" s="92"/>
      <c r="AK16" s="93"/>
      <c r="AL16" s="375" t="s">
        <v>39</v>
      </c>
      <c r="AM16" s="376">
        <v>45208.0</v>
      </c>
      <c r="AN16" s="270"/>
      <c r="AO16" s="358"/>
      <c r="AP16" s="458" t="s">
        <v>77</v>
      </c>
      <c r="AQ16" s="458" t="s">
        <v>78</v>
      </c>
      <c r="AR16" s="458" t="s">
        <v>137</v>
      </c>
      <c r="AS16" s="358"/>
      <c r="AT16" s="357"/>
      <c r="AU16" s="2"/>
    </row>
    <row r="17" ht="12.75" customHeight="1">
      <c r="A17" s="42"/>
      <c r="B17" s="459">
        <f>DATE(YEAR(Z7+42),MONTH(Z7+42),1)</f>
        <v>45231</v>
      </c>
      <c r="C17" s="460"/>
      <c r="D17" s="460"/>
      <c r="E17" s="460"/>
      <c r="F17" s="460"/>
      <c r="G17" s="460"/>
      <c r="H17" s="461"/>
      <c r="I17" s="370"/>
      <c r="J17" s="459">
        <f>DATE(YEAR(B17+42),MONTH(B17+42),1)</f>
        <v>45261</v>
      </c>
      <c r="K17" s="460"/>
      <c r="L17" s="460"/>
      <c r="M17" s="460"/>
      <c r="N17" s="460"/>
      <c r="O17" s="460"/>
      <c r="P17" s="461"/>
      <c r="Q17" s="370"/>
      <c r="R17" s="459">
        <f>DATE(YEAR(J17+42),MONTH(J17+42),1)</f>
        <v>45292</v>
      </c>
      <c r="S17" s="460"/>
      <c r="T17" s="460"/>
      <c r="U17" s="460"/>
      <c r="V17" s="460"/>
      <c r="W17" s="460"/>
      <c r="X17" s="461"/>
      <c r="Y17" s="371"/>
      <c r="Z17" s="459">
        <f>DATE(YEAR(R17+42),MONTH(R17+42),1)</f>
        <v>45323</v>
      </c>
      <c r="AA17" s="460"/>
      <c r="AB17" s="460"/>
      <c r="AC17" s="460"/>
      <c r="AD17" s="460"/>
      <c r="AE17" s="460"/>
      <c r="AF17" s="461"/>
      <c r="AG17" s="2"/>
      <c r="AH17" s="338"/>
      <c r="AI17" s="161"/>
      <c r="AJ17" s="92"/>
      <c r="AK17" s="93"/>
      <c r="AL17" s="375" t="s">
        <v>43</v>
      </c>
      <c r="AM17" s="376">
        <v>45240.0</v>
      </c>
      <c r="AN17" s="270"/>
      <c r="AO17" s="358"/>
      <c r="AP17" s="462" t="s">
        <v>151</v>
      </c>
      <c r="AQ17" s="463">
        <v>28.0</v>
      </c>
      <c r="AR17" s="463">
        <v>8.0</v>
      </c>
      <c r="AS17" s="358"/>
      <c r="AT17" s="357"/>
      <c r="AU17" s="2"/>
    </row>
    <row r="18" ht="12.75" customHeight="1">
      <c r="A18" s="37"/>
      <c r="B18" s="381" t="str">
        <f>CHOOSE(1+MOD($O$2+1-2,7),"Su","M","Tu","W","Th","F","Sa")</f>
        <v>Su</v>
      </c>
      <c r="C18" s="382" t="str">
        <f>CHOOSE(1+MOD($O$2+2-2,7),"Su","M","Tu","W","Th","F","Sa")</f>
        <v>M</v>
      </c>
      <c r="D18" s="382" t="str">
        <f>CHOOSE(1+MOD($O$2+3-2,7),"Su","M","Tu","W","Th","F","Sa")</f>
        <v>Tu</v>
      </c>
      <c r="E18" s="382" t="str">
        <f>CHOOSE(1+MOD($O$2+4-2,7),"Su","M","Tu","W","Th","F","Sa")</f>
        <v>W</v>
      </c>
      <c r="F18" s="382" t="str">
        <f>CHOOSE(1+MOD($O$2+5-2,7),"Su","M","Tu","W","Th","F","Sa")</f>
        <v>Th</v>
      </c>
      <c r="G18" s="382" t="str">
        <f>CHOOSE(1+MOD($O$2+6-2,7),"Su","M","Tu","W","Th","F","Sa")</f>
        <v>F</v>
      </c>
      <c r="H18" s="383" t="str">
        <f>CHOOSE(1+MOD($O$2+7-2,7),"Su","M","Tu","W","Th","F","Sa")</f>
        <v>Sa</v>
      </c>
      <c r="I18" s="384"/>
      <c r="J18" s="381" t="str">
        <f>CHOOSE(1+MOD($O$2+1-2,7),"Su","M","Tu","W","Th","F","Sa")</f>
        <v>Su</v>
      </c>
      <c r="K18" s="382" t="str">
        <f>CHOOSE(1+MOD($O$2+2-2,7),"Su","M","Tu","W","Th","F","Sa")</f>
        <v>M</v>
      </c>
      <c r="L18" s="382" t="str">
        <f>CHOOSE(1+MOD($O$2+3-2,7),"Su","M","Tu","W","Th","F","Sa")</f>
        <v>Tu</v>
      </c>
      <c r="M18" s="382" t="str">
        <f>CHOOSE(1+MOD($O$2+4-2,7),"Su","M","Tu","W","Th","F","Sa")</f>
        <v>W</v>
      </c>
      <c r="N18" s="382" t="str">
        <f>CHOOSE(1+MOD($O$2+5-2,7),"Su","M","Tu","W","Th","F","Sa")</f>
        <v>Th</v>
      </c>
      <c r="O18" s="382" t="str">
        <f>CHOOSE(1+MOD($O$2+6-2,7),"Su","M","Tu","W","Th","F","Sa")</f>
        <v>F</v>
      </c>
      <c r="P18" s="383" t="str">
        <f>CHOOSE(1+MOD($O$2+7-2,7),"Su","M","Tu","W","Th","F","Sa")</f>
        <v>Sa</v>
      </c>
      <c r="Q18" s="384"/>
      <c r="R18" s="381" t="str">
        <f>CHOOSE(1+MOD($O$2+1-2,7),"Su","M","Tu","W","Th","F","Sa")</f>
        <v>Su</v>
      </c>
      <c r="S18" s="382" t="str">
        <f>CHOOSE(1+MOD($O$2+2-2,7),"Su","M","Tu","W","Th","F","Sa")</f>
        <v>M</v>
      </c>
      <c r="T18" s="382" t="str">
        <f>CHOOSE(1+MOD($O$2+3-2,7),"Su","M","Tu","W","Th","F","Sa")</f>
        <v>Tu</v>
      </c>
      <c r="U18" s="382" t="str">
        <f>CHOOSE(1+MOD($O$2+4-2,7),"Su","M","Tu","W","Th","F","Sa")</f>
        <v>W</v>
      </c>
      <c r="V18" s="382" t="str">
        <f>CHOOSE(1+MOD($O$2+5-2,7),"Su","M","Tu","W","Th","F","Sa")</f>
        <v>Th</v>
      </c>
      <c r="W18" s="382" t="str">
        <f>CHOOSE(1+MOD($O$2+6-2,7),"Su","M","Tu","W","Th","F","Sa")</f>
        <v>F</v>
      </c>
      <c r="X18" s="383" t="str">
        <f>CHOOSE(1+MOD($O$2+7-2,7),"Su","M","Tu","W","Th","F","Sa")</f>
        <v>Sa</v>
      </c>
      <c r="Y18" s="464"/>
      <c r="Z18" s="381" t="str">
        <f>CHOOSE(1+MOD($O$2+1-2,7),"Su","M","Tu","W","Th","F","Sa")</f>
        <v>Su</v>
      </c>
      <c r="AA18" s="382" t="str">
        <f>CHOOSE(1+MOD($O$2+2-2,7),"Su","M","Tu","W","Th","F","Sa")</f>
        <v>M</v>
      </c>
      <c r="AB18" s="382" t="str">
        <f>CHOOSE(1+MOD($O$2+3-2,7),"Su","M","Tu","W","Th","F","Sa")</f>
        <v>Tu</v>
      </c>
      <c r="AC18" s="382" t="str">
        <f>CHOOSE(1+MOD($O$2+4-2,7),"Su","M","Tu","W","Th","F","Sa")</f>
        <v>W</v>
      </c>
      <c r="AD18" s="382" t="str">
        <f>CHOOSE(1+MOD($O$2+5-2,7),"Su","M","Tu","W","Th","F","Sa")</f>
        <v>Th</v>
      </c>
      <c r="AE18" s="382" t="str">
        <f>CHOOSE(1+MOD($O$2+6-2,7),"Su","M","Tu","W","Th","F","Sa")</f>
        <v>F</v>
      </c>
      <c r="AF18" s="383" t="str">
        <f>CHOOSE(1+MOD($O$2+7-2,7),"Su","M","Tu","W","Th","F","Sa")</f>
        <v>Sa</v>
      </c>
      <c r="AG18" s="2"/>
      <c r="AH18" s="338"/>
      <c r="AI18" s="161"/>
      <c r="AJ18" s="92"/>
      <c r="AK18" s="93"/>
      <c r="AL18" s="375" t="s">
        <v>44</v>
      </c>
      <c r="AM18" s="376" t="s">
        <v>98</v>
      </c>
      <c r="AN18" s="270"/>
      <c r="AO18" s="358"/>
      <c r="AP18" s="357"/>
      <c r="AQ18" s="357"/>
      <c r="AR18" s="357"/>
      <c r="AS18" s="358"/>
      <c r="AT18" s="357"/>
      <c r="AU18" s="2"/>
    </row>
    <row r="19" ht="12.75" customHeight="1">
      <c r="A19" s="42"/>
      <c r="B19" s="395" t="str">
        <f>IF(WEEKDAY(B17,1)=$O$2,B17,"")</f>
        <v/>
      </c>
      <c r="C19" s="397" t="str">
        <f>IF(B19="",IF(WEEKDAY(B17,1)=MOD($O$2,7)+1,B17,""),B19+1)</f>
        <v/>
      </c>
      <c r="D19" s="401" t="str">
        <f>IF(C19="",IF(WEEKDAY(B17,1)=MOD($O$2+1,7)+1,B17,""),C19+1)</f>
        <v/>
      </c>
      <c r="E19" s="399">
        <f>IF(D19="",IF(WEEKDAY(B17,1)=MOD($O$2+2,7)+1,B17,""),D19+1)</f>
        <v>45231</v>
      </c>
      <c r="F19" s="399">
        <f>IF(E19="",IF(WEEKDAY(B17,1)=MOD($O$2+3,7)+1,B17,""),E19+1)</f>
        <v>45232</v>
      </c>
      <c r="G19" s="399">
        <f>IF(F19="",IF(WEEKDAY(B17,1)=MOD($O$2+4,7)+1,B17,""),F19+1)</f>
        <v>45233</v>
      </c>
      <c r="H19" s="395">
        <f>IF(G19="",IF(WEEKDAY(B17,1)=MOD($O$2+5,7)+1,B17,""),G19+1)</f>
        <v>45234</v>
      </c>
      <c r="I19" s="384"/>
      <c r="J19" s="395" t="str">
        <f>IF(WEEKDAY(J17,1)=$O$2,J17,"")</f>
        <v/>
      </c>
      <c r="K19" s="401" t="str">
        <f>IF(J19="",IF(WEEKDAY(J17,1)=MOD($O$2,7)+1,J17,""),J19+1)</f>
        <v/>
      </c>
      <c r="L19" s="401" t="str">
        <f>IF(K19="",IF(WEEKDAY(J17,1)=MOD($O$2+1,7)+1,J17,""),K19+1)</f>
        <v/>
      </c>
      <c r="M19" s="401" t="str">
        <f>IF(L19="",IF(WEEKDAY(J17,1)=MOD($O$2+2,7)+1,J17,""),L19+1)</f>
        <v/>
      </c>
      <c r="N19" s="401" t="str">
        <f>IF(M19="",IF(WEEKDAY(J17,1)=MOD($O$2+3,7)+1,J17,""),M19+1)</f>
        <v/>
      </c>
      <c r="O19" s="416">
        <f>IF(N19="",IF(WEEKDAY(J17,1)=MOD($O$2+4,7)+1,J17,""),N19+1)</f>
        <v>45261</v>
      </c>
      <c r="P19" s="395">
        <f>IF(O19="",IF(WEEKDAY(J17,1)=MOD($O$2+5,7)+1,J17,""),O19+1)</f>
        <v>45262</v>
      </c>
      <c r="Q19" s="384"/>
      <c r="R19" s="411" t="str">
        <f>IF(WEEKDAY(R17,1)=$O$2,R17,"")</f>
        <v/>
      </c>
      <c r="S19" s="465">
        <f>IF(R19="",IF(WEEKDAY(R17,1)=MOD($O$2,7)+1,R17,""),R19+1)</f>
        <v>45292</v>
      </c>
      <c r="T19" s="466">
        <f>IF(S19="",IF(WEEKDAY(R17,1)=MOD($O$2+1,7)+1,R17,""),S19+1)</f>
        <v>45293</v>
      </c>
      <c r="U19" s="467">
        <f t="shared" ref="U19:W19" si="25">IF(T19="",IF(WEEKDAY(R17,1)=MOD($O$2+2,7)+1,R17,""),T19+1)</f>
        <v>45294</v>
      </c>
      <c r="V19" s="424">
        <f t="shared" si="25"/>
        <v>45295</v>
      </c>
      <c r="W19" s="401">
        <f t="shared" si="25"/>
        <v>45296</v>
      </c>
      <c r="X19" s="395">
        <f>IF(W19="",IF(WEEKDAY(R17,1)=MOD($O$2+5,7)+1,R17,""),W19+1)</f>
        <v>45297</v>
      </c>
      <c r="Y19" s="403"/>
      <c r="Z19" s="395" t="str">
        <f>IF(WEEKDAY(Z17,1)=$O$2,Z17,"")</f>
        <v/>
      </c>
      <c r="AA19" s="401" t="str">
        <f>IF(Z19="",IF(WEEKDAY(Z17,1)=MOD($O$2,7)+1,Z17,""),Z19+1)</f>
        <v/>
      </c>
      <c r="AB19" s="401" t="str">
        <f>IF(AA19="",IF(WEEKDAY(Z17,1)=MOD($O$2+1,7)+1,Z17,""),AA19+1)</f>
        <v/>
      </c>
      <c r="AC19" s="401" t="str">
        <f>IF(AB19="",IF(WEEKDAY(Z17,1)=MOD($O$2+2,7)+1,Z17,""),AB19+1)</f>
        <v/>
      </c>
      <c r="AD19" s="401">
        <f>IF(AC19="",IF(WEEKDAY(Z17,1)=MOD($O$2+3,7)+1,Z17,""),AC19+1)</f>
        <v>45323</v>
      </c>
      <c r="AE19" s="401">
        <f>IF(AD19="",IF(WEEKDAY(Z17,1)=MOD($O$2+4,7)+1,Z17,""),AD19+1)</f>
        <v>45324</v>
      </c>
      <c r="AF19" s="395">
        <f>IF(AE19="",IF(WEEKDAY(Z17,1)=MOD($O$2+5,7)+1,Z17,""),AE19+1)</f>
        <v>45325</v>
      </c>
      <c r="AG19" s="2"/>
      <c r="AH19" s="338"/>
      <c r="AI19" s="161"/>
      <c r="AJ19" s="92"/>
      <c r="AK19" s="93"/>
      <c r="AL19" s="375" t="s">
        <v>46</v>
      </c>
      <c r="AM19" s="376" t="s">
        <v>110</v>
      </c>
      <c r="AN19" s="270"/>
      <c r="AO19" s="358"/>
      <c r="AP19" s="357"/>
      <c r="AQ19" s="357"/>
      <c r="AR19" s="357"/>
      <c r="AS19" s="358"/>
      <c r="AT19" s="357"/>
      <c r="AU19" s="2"/>
    </row>
    <row r="20" ht="12.75" customHeight="1">
      <c r="A20" s="42"/>
      <c r="B20" s="411">
        <f t="shared" ref="B20:B24" si="30">IF(H19="","",IF(MONTH(H19+1)&lt;&gt;MONTH(H19),"",H19+1))</f>
        <v>45235</v>
      </c>
      <c r="C20" s="443">
        <f t="shared" ref="C20:H20" si="26">IF(B20="","",IF(MONTH(B20+1)&lt;&gt;MONTH(B20),"",B20+1))</f>
        <v>45236</v>
      </c>
      <c r="D20" s="424">
        <f t="shared" si="26"/>
        <v>45237</v>
      </c>
      <c r="E20" s="401">
        <f t="shared" si="26"/>
        <v>45238</v>
      </c>
      <c r="F20" s="401">
        <f t="shared" si="26"/>
        <v>45239</v>
      </c>
      <c r="G20" s="468">
        <f t="shared" si="26"/>
        <v>45240</v>
      </c>
      <c r="H20" s="395">
        <f t="shared" si="26"/>
        <v>45241</v>
      </c>
      <c r="I20" s="384"/>
      <c r="J20" s="395">
        <f t="shared" ref="J20:J24" si="32">IF(P19="","",IF(MONTH(P19+1)&lt;&gt;MONTH(P19),"",P19+1))</f>
        <v>45263</v>
      </c>
      <c r="K20" s="401">
        <f t="shared" ref="K20:P20" si="27">IF(J20="","",IF(MONTH(J20+1)&lt;&gt;MONTH(J20),"",J20+1))</f>
        <v>45264</v>
      </c>
      <c r="L20" s="401">
        <f t="shared" si="27"/>
        <v>45265</v>
      </c>
      <c r="M20" s="401">
        <f t="shared" si="27"/>
        <v>45266</v>
      </c>
      <c r="N20" s="401">
        <f t="shared" si="27"/>
        <v>45267</v>
      </c>
      <c r="O20" s="401">
        <f t="shared" si="27"/>
        <v>45268</v>
      </c>
      <c r="P20" s="395">
        <f t="shared" si="27"/>
        <v>45269</v>
      </c>
      <c r="Q20" s="384"/>
      <c r="R20" s="395">
        <f t="shared" ref="R20:R24" si="34">IF(X19="","",IF(MONTH(X19+1)&lt;&gt;MONTH(X19),"",X19+1))</f>
        <v>45298</v>
      </c>
      <c r="S20" s="469">
        <f>IF(R20="",IF(WEEKDAY(N18,1)=MOD($O$2+4,7)+1,N18,""),R20+1)</f>
        <v>45299</v>
      </c>
      <c r="T20" s="432">
        <f t="shared" ref="T20:X20" si="28">IF(S20="","",IF(MONTH(S20+1)&lt;&gt;MONTH(S20),"",S20+1))</f>
        <v>45300</v>
      </c>
      <c r="U20" s="432">
        <f t="shared" si="28"/>
        <v>45301</v>
      </c>
      <c r="V20" s="401">
        <f t="shared" si="28"/>
        <v>45302</v>
      </c>
      <c r="W20" s="401">
        <f t="shared" si="28"/>
        <v>45303</v>
      </c>
      <c r="X20" s="395">
        <f t="shared" si="28"/>
        <v>45304</v>
      </c>
      <c r="Y20" s="403"/>
      <c r="Z20" s="395">
        <f t="shared" ref="Z20:Z24" si="36">IF(AF19="","",IF(MONTH(AF19+1)&lt;&gt;MONTH(AF19),"",AF19+1))</f>
        <v>45326</v>
      </c>
      <c r="AA20" s="470">
        <f t="shared" ref="AA20:AF20" si="29">IF(Z20="","",IF(MONTH(Z20+1)&lt;&gt;MONTH(Z20),"",Z20+1))</f>
        <v>45327</v>
      </c>
      <c r="AB20" s="398">
        <f t="shared" si="29"/>
        <v>45328</v>
      </c>
      <c r="AC20" s="398">
        <f t="shared" si="29"/>
        <v>45329</v>
      </c>
      <c r="AD20" s="398">
        <f t="shared" si="29"/>
        <v>45330</v>
      </c>
      <c r="AE20" s="398">
        <f t="shared" si="29"/>
        <v>45331</v>
      </c>
      <c r="AF20" s="395">
        <f t="shared" si="29"/>
        <v>45332</v>
      </c>
      <c r="AG20" s="2"/>
      <c r="AH20" s="338"/>
      <c r="AI20" s="161"/>
      <c r="AJ20" s="92"/>
      <c r="AK20" s="93"/>
      <c r="AL20" s="375" t="s">
        <v>48</v>
      </c>
      <c r="AM20" s="376">
        <v>45306.0</v>
      </c>
      <c r="AN20" s="270"/>
      <c r="AO20" s="358"/>
      <c r="AP20" s="357"/>
      <c r="AQ20" s="357"/>
      <c r="AR20" s="357"/>
      <c r="AS20" s="358"/>
      <c r="AT20" s="357"/>
      <c r="AU20" s="2"/>
    </row>
    <row r="21" ht="12.75" customHeight="1">
      <c r="A21" s="42"/>
      <c r="B21" s="395">
        <f t="shared" si="30"/>
        <v>45242</v>
      </c>
      <c r="C21" s="432">
        <f t="shared" ref="C21:H21" si="31">IF(B21="","",IF(MONTH(B21+1)&lt;&gt;MONTH(B21),"",B21+1))</f>
        <v>45243</v>
      </c>
      <c r="D21" s="401">
        <f t="shared" si="31"/>
        <v>45244</v>
      </c>
      <c r="E21" s="401">
        <f t="shared" si="31"/>
        <v>45245</v>
      </c>
      <c r="F21" s="401">
        <f t="shared" si="31"/>
        <v>45246</v>
      </c>
      <c r="G21" s="401">
        <f t="shared" si="31"/>
        <v>45247</v>
      </c>
      <c r="H21" s="395">
        <f t="shared" si="31"/>
        <v>45248</v>
      </c>
      <c r="I21" s="384"/>
      <c r="J21" s="395">
        <f t="shared" si="32"/>
        <v>45270</v>
      </c>
      <c r="K21" s="401">
        <f t="shared" ref="K21:P21" si="33">IF(J21="","",IF(MONTH(J21+1)&lt;&gt;MONTH(J21),"",J21+1))</f>
        <v>45271</v>
      </c>
      <c r="L21" s="401">
        <f t="shared" si="33"/>
        <v>45272</v>
      </c>
      <c r="M21" s="401">
        <f t="shared" si="33"/>
        <v>45273</v>
      </c>
      <c r="N21" s="401">
        <f t="shared" si="33"/>
        <v>45274</v>
      </c>
      <c r="O21" s="401">
        <f t="shared" si="33"/>
        <v>45275</v>
      </c>
      <c r="P21" s="395">
        <f t="shared" si="33"/>
        <v>45276</v>
      </c>
      <c r="Q21" s="384"/>
      <c r="R21" s="395">
        <f t="shared" si="34"/>
        <v>45305</v>
      </c>
      <c r="S21" s="468">
        <f t="shared" ref="S21:X21" si="35">IF(R21="","",IF(MONTH(R21+1)&lt;&gt;MONTH(R21),"",R21+1))</f>
        <v>45306</v>
      </c>
      <c r="T21" s="401">
        <f t="shared" si="35"/>
        <v>45307</v>
      </c>
      <c r="U21" s="401">
        <f t="shared" si="35"/>
        <v>45308</v>
      </c>
      <c r="V21" s="401">
        <f t="shared" si="35"/>
        <v>45309</v>
      </c>
      <c r="W21" s="401">
        <f t="shared" si="35"/>
        <v>45310</v>
      </c>
      <c r="X21" s="395">
        <f t="shared" si="35"/>
        <v>45311</v>
      </c>
      <c r="Y21" s="403"/>
      <c r="Z21" s="411">
        <f t="shared" si="36"/>
        <v>45333</v>
      </c>
      <c r="AA21" s="443">
        <f t="shared" ref="AA21:AF21" si="37">IF(Z21="","",IF(MONTH(Z21+1)&lt;&gt;MONTH(Z21),"",Z21+1))</f>
        <v>45334</v>
      </c>
      <c r="AB21" s="471">
        <f t="shared" si="37"/>
        <v>45335</v>
      </c>
      <c r="AC21" s="401">
        <f t="shared" si="37"/>
        <v>45336</v>
      </c>
      <c r="AD21" s="401">
        <f t="shared" si="37"/>
        <v>45337</v>
      </c>
      <c r="AE21" s="401">
        <f t="shared" si="37"/>
        <v>45338</v>
      </c>
      <c r="AF21" s="419">
        <f t="shared" si="37"/>
        <v>45339</v>
      </c>
      <c r="AG21" s="2"/>
      <c r="AH21" s="338"/>
      <c r="AI21" s="161"/>
      <c r="AJ21" s="92"/>
      <c r="AK21" s="93"/>
      <c r="AL21" s="375" t="s">
        <v>100</v>
      </c>
      <c r="AM21" s="376">
        <v>45341.0</v>
      </c>
      <c r="AN21" s="270"/>
      <c r="AO21" s="358"/>
      <c r="AP21" s="357"/>
      <c r="AQ21" s="357"/>
      <c r="AR21" s="357"/>
      <c r="AS21" s="358"/>
      <c r="AT21" s="357"/>
      <c r="AU21" s="2"/>
    </row>
    <row r="22" ht="12.75" customHeight="1">
      <c r="A22" s="42"/>
      <c r="B22" s="395">
        <f t="shared" si="30"/>
        <v>45249</v>
      </c>
      <c r="C22" s="468">
        <f t="shared" ref="C22:H22" si="38">IF(B22="","",IF(MONTH(B22+1)&lt;&gt;MONTH(B22),"",B22+1))</f>
        <v>45250</v>
      </c>
      <c r="D22" s="468">
        <f t="shared" si="38"/>
        <v>45251</v>
      </c>
      <c r="E22" s="468">
        <f t="shared" si="38"/>
        <v>45252</v>
      </c>
      <c r="F22" s="468">
        <f t="shared" si="38"/>
        <v>45253</v>
      </c>
      <c r="G22" s="468">
        <f t="shared" si="38"/>
        <v>45254</v>
      </c>
      <c r="H22" s="395">
        <f t="shared" si="38"/>
        <v>45255</v>
      </c>
      <c r="I22" s="384"/>
      <c r="J22" s="395">
        <f t="shared" si="32"/>
        <v>45277</v>
      </c>
      <c r="K22" s="468">
        <f t="shared" ref="K22:P22" si="39">IF(J22="","",IF(MONTH(J22+1)&lt;&gt;MONTH(J22),"",J22+1))</f>
        <v>45278</v>
      </c>
      <c r="L22" s="468">
        <f t="shared" si="39"/>
        <v>45279</v>
      </c>
      <c r="M22" s="468">
        <f t="shared" si="39"/>
        <v>45280</v>
      </c>
      <c r="N22" s="468">
        <f t="shared" si="39"/>
        <v>45281</v>
      </c>
      <c r="O22" s="468">
        <f t="shared" si="39"/>
        <v>45282</v>
      </c>
      <c r="P22" s="395">
        <f t="shared" si="39"/>
        <v>45283</v>
      </c>
      <c r="Q22" s="384"/>
      <c r="R22" s="395">
        <f t="shared" si="34"/>
        <v>45312</v>
      </c>
      <c r="S22" s="401">
        <f t="shared" ref="S22:X22" si="40">IF(R22="","",IF(MONTH(R22+1)&lt;&gt;MONTH(R22),"",R22+1))</f>
        <v>45313</v>
      </c>
      <c r="T22" s="401">
        <f t="shared" si="40"/>
        <v>45314</v>
      </c>
      <c r="U22" s="401">
        <f t="shared" si="40"/>
        <v>45315</v>
      </c>
      <c r="V22" s="401">
        <f t="shared" si="40"/>
        <v>45316</v>
      </c>
      <c r="W22" s="401">
        <f t="shared" si="40"/>
        <v>45317</v>
      </c>
      <c r="X22" s="395">
        <f t="shared" si="40"/>
        <v>45318</v>
      </c>
      <c r="Y22" s="403"/>
      <c r="Z22" s="411">
        <f t="shared" si="36"/>
        <v>45340</v>
      </c>
      <c r="AA22" s="472">
        <f t="shared" ref="AA22:AF22" si="41">IF(Z22="","",IF(MONTH(Z22+1)&lt;&gt;MONTH(Z22),"",Z22+1))</f>
        <v>45341</v>
      </c>
      <c r="AB22" s="429">
        <f t="shared" si="41"/>
        <v>45342</v>
      </c>
      <c r="AC22" s="473">
        <f t="shared" si="41"/>
        <v>45343</v>
      </c>
      <c r="AD22" s="432">
        <f t="shared" si="41"/>
        <v>45344</v>
      </c>
      <c r="AE22" s="432">
        <f t="shared" si="41"/>
        <v>45345</v>
      </c>
      <c r="AF22" s="395">
        <f t="shared" si="41"/>
        <v>45346</v>
      </c>
      <c r="AG22" s="2"/>
      <c r="AH22" s="338"/>
      <c r="AI22" s="161"/>
      <c r="AJ22" s="92"/>
      <c r="AK22" s="93"/>
      <c r="AL22" s="375" t="s">
        <v>49</v>
      </c>
      <c r="AM22" s="376" t="s">
        <v>111</v>
      </c>
      <c r="AN22" s="270"/>
      <c r="AO22" s="358"/>
      <c r="AP22" s="357"/>
      <c r="AQ22" s="357"/>
      <c r="AR22" s="357"/>
      <c r="AS22" s="358"/>
      <c r="AT22" s="357"/>
      <c r="AU22" s="2"/>
    </row>
    <row r="23" ht="12.75" customHeight="1">
      <c r="A23" s="42"/>
      <c r="B23" s="395">
        <f t="shared" si="30"/>
        <v>45256</v>
      </c>
      <c r="C23" s="416">
        <f t="shared" ref="C23:H23" si="42">IF(B23="","",IF(MONTH(B23+1)&lt;&gt;MONTH(B23),"",B23+1))</f>
        <v>45257</v>
      </c>
      <c r="D23" s="416">
        <f t="shared" si="42"/>
        <v>45258</v>
      </c>
      <c r="E23" s="416">
        <f t="shared" si="42"/>
        <v>45259</v>
      </c>
      <c r="F23" s="416">
        <f t="shared" si="42"/>
        <v>45260</v>
      </c>
      <c r="G23" s="400" t="str">
        <f t="shared" si="42"/>
        <v/>
      </c>
      <c r="H23" s="395" t="str">
        <f t="shared" si="42"/>
        <v/>
      </c>
      <c r="I23" s="384"/>
      <c r="J23" s="395">
        <f t="shared" si="32"/>
        <v>45284</v>
      </c>
      <c r="K23" s="468">
        <f t="shared" ref="K23:P23" si="43">IF(J23="","",IF(MONTH(J23+1)&lt;&gt;MONTH(J23),"",J23+1))</f>
        <v>45285</v>
      </c>
      <c r="L23" s="468">
        <f t="shared" si="43"/>
        <v>45286</v>
      </c>
      <c r="M23" s="468">
        <f t="shared" si="43"/>
        <v>45287</v>
      </c>
      <c r="N23" s="468">
        <f t="shared" si="43"/>
        <v>45288</v>
      </c>
      <c r="O23" s="468">
        <f t="shared" si="43"/>
        <v>45289</v>
      </c>
      <c r="P23" s="395">
        <f t="shared" si="43"/>
        <v>45290</v>
      </c>
      <c r="Q23" s="384"/>
      <c r="R23" s="395">
        <f t="shared" si="34"/>
        <v>45319</v>
      </c>
      <c r="S23" s="401">
        <f t="shared" ref="S23:X23" si="44">IF(R23="","",IF(MONTH(R23+1)&lt;&gt;MONTH(R23),"",R23+1))</f>
        <v>45320</v>
      </c>
      <c r="T23" s="401">
        <f t="shared" si="44"/>
        <v>45321</v>
      </c>
      <c r="U23" s="401">
        <f t="shared" si="44"/>
        <v>45322</v>
      </c>
      <c r="V23" s="401" t="str">
        <f t="shared" si="44"/>
        <v/>
      </c>
      <c r="W23" s="401" t="str">
        <f t="shared" si="44"/>
        <v/>
      </c>
      <c r="X23" s="395" t="str">
        <f t="shared" si="44"/>
        <v/>
      </c>
      <c r="Y23" s="403"/>
      <c r="Z23" s="411">
        <f t="shared" si="36"/>
        <v>45347</v>
      </c>
      <c r="AA23" s="429">
        <f t="shared" ref="AA23:AF23" si="45">IF(Z23="","",IF(MONTH(Z23+1)&lt;&gt;MONTH(Z23),"",Z23+1))</f>
        <v>45348</v>
      </c>
      <c r="AB23" s="473">
        <f t="shared" si="45"/>
        <v>45349</v>
      </c>
      <c r="AC23" s="401">
        <f t="shared" si="45"/>
        <v>45350</v>
      </c>
      <c r="AD23" s="401">
        <f t="shared" si="45"/>
        <v>45351</v>
      </c>
      <c r="AE23" s="399" t="str">
        <f t="shared" si="45"/>
        <v/>
      </c>
      <c r="AF23" s="395" t="str">
        <f t="shared" si="45"/>
        <v/>
      </c>
      <c r="AG23" s="2"/>
      <c r="AH23" s="338"/>
      <c r="AI23" s="161"/>
      <c r="AJ23" s="92"/>
      <c r="AK23" s="93"/>
      <c r="AL23" s="375" t="s">
        <v>51</v>
      </c>
      <c r="AM23" s="376">
        <v>45439.0</v>
      </c>
      <c r="AN23" s="270"/>
      <c r="AO23" s="358"/>
      <c r="AP23" s="357"/>
      <c r="AQ23" s="357"/>
      <c r="AR23" s="357"/>
      <c r="AS23" s="358"/>
      <c r="AT23" s="357"/>
      <c r="AU23" s="2"/>
    </row>
    <row r="24" ht="12.75" customHeight="1">
      <c r="A24" s="42"/>
      <c r="B24" s="395" t="str">
        <f t="shared" si="30"/>
        <v/>
      </c>
      <c r="C24" s="401" t="str">
        <f t="shared" ref="C24:H24" si="46">IF(B24="","",IF(MONTH(B24+1)&lt;&gt;MONTH(B24),"",B24+1))</f>
        <v/>
      </c>
      <c r="D24" s="401" t="str">
        <f t="shared" si="46"/>
        <v/>
      </c>
      <c r="E24" s="401" t="str">
        <f t="shared" si="46"/>
        <v/>
      </c>
      <c r="F24" s="401" t="str">
        <f t="shared" si="46"/>
        <v/>
      </c>
      <c r="G24" s="401" t="str">
        <f t="shared" si="46"/>
        <v/>
      </c>
      <c r="H24" s="395" t="str">
        <f t="shared" si="46"/>
        <v/>
      </c>
      <c r="I24" s="384"/>
      <c r="J24" s="395">
        <f t="shared" si="32"/>
        <v>45291</v>
      </c>
      <c r="K24" s="400" t="str">
        <f t="shared" ref="K24:P24" si="47">IF(J24="","",IF(MONTH(J24+1)&lt;&gt;MONTH(J24),"",J24+1))</f>
        <v/>
      </c>
      <c r="L24" s="401" t="str">
        <f t="shared" si="47"/>
        <v/>
      </c>
      <c r="M24" s="401" t="str">
        <f t="shared" si="47"/>
        <v/>
      </c>
      <c r="N24" s="401" t="str">
        <f t="shared" si="47"/>
        <v/>
      </c>
      <c r="O24" s="401" t="str">
        <f t="shared" si="47"/>
        <v/>
      </c>
      <c r="P24" s="395" t="str">
        <f t="shared" si="47"/>
        <v/>
      </c>
      <c r="Q24" s="384"/>
      <c r="R24" s="395" t="str">
        <f t="shared" si="34"/>
        <v/>
      </c>
      <c r="S24" s="401" t="str">
        <f t="shared" ref="S24:W24" si="48">IF(R24="","",IF(MONTH(R24+1)&lt;&gt;MONTH(R24),"",R24+1))</f>
        <v/>
      </c>
      <c r="T24" s="401" t="str">
        <f t="shared" si="48"/>
        <v/>
      </c>
      <c r="U24" s="401" t="str">
        <f t="shared" si="48"/>
        <v/>
      </c>
      <c r="V24" s="401" t="str">
        <f t="shared" si="48"/>
        <v/>
      </c>
      <c r="W24" s="401" t="str">
        <f t="shared" si="48"/>
        <v/>
      </c>
      <c r="X24" s="395"/>
      <c r="Y24" s="403"/>
      <c r="Z24" s="395" t="str">
        <f t="shared" si="36"/>
        <v/>
      </c>
      <c r="AA24" s="432" t="str">
        <f t="shared" ref="AA24:AF24" si="49">IF(Z24="","",IF(MONTH(Z24+1)&lt;&gt;MONTH(Z24),"",Z24+1))</f>
        <v/>
      </c>
      <c r="AB24" s="401" t="str">
        <f t="shared" si="49"/>
        <v/>
      </c>
      <c r="AC24" s="401" t="str">
        <f t="shared" si="49"/>
        <v/>
      </c>
      <c r="AD24" s="401" t="str">
        <f t="shared" si="49"/>
        <v/>
      </c>
      <c r="AE24" s="401" t="str">
        <f t="shared" si="49"/>
        <v/>
      </c>
      <c r="AF24" s="395" t="str">
        <f t="shared" si="49"/>
        <v/>
      </c>
      <c r="AG24" s="2"/>
      <c r="AH24" s="338"/>
      <c r="AI24" s="186"/>
      <c r="AJ24" s="99"/>
      <c r="AK24" s="100"/>
      <c r="AL24" s="474" t="s">
        <v>52</v>
      </c>
      <c r="AM24" s="475">
        <v>45462.0</v>
      </c>
      <c r="AN24" s="275"/>
      <c r="AO24" s="358"/>
      <c r="AP24" s="357"/>
      <c r="AQ24" s="357"/>
      <c r="AR24" s="357"/>
      <c r="AS24" s="358"/>
      <c r="AT24" s="357"/>
      <c r="AU24" s="2"/>
    </row>
    <row r="25" ht="12.75" customHeight="1">
      <c r="A25" s="42"/>
      <c r="B25" s="384"/>
      <c r="C25" s="384"/>
      <c r="D25" s="384"/>
      <c r="E25" s="454">
        <v>3.0</v>
      </c>
      <c r="F25" s="454"/>
      <c r="G25" s="454"/>
      <c r="H25" s="454"/>
      <c r="I25" s="454"/>
      <c r="J25" s="454"/>
      <c r="K25" s="454"/>
      <c r="L25" s="454"/>
      <c r="M25" s="454">
        <v>2.0</v>
      </c>
      <c r="N25" s="454"/>
      <c r="O25" s="454"/>
      <c r="P25" s="454"/>
      <c r="Q25" s="454"/>
      <c r="R25" s="454"/>
      <c r="S25" s="454"/>
      <c r="T25" s="454"/>
      <c r="U25" s="454">
        <v>5.0</v>
      </c>
      <c r="V25" s="454"/>
      <c r="W25" s="454"/>
      <c r="X25" s="454"/>
      <c r="Y25" s="455"/>
      <c r="Z25" s="455"/>
      <c r="AA25" s="455"/>
      <c r="AB25" s="455"/>
      <c r="AC25" s="455">
        <v>3.0</v>
      </c>
      <c r="AD25" s="455"/>
      <c r="AE25" s="455"/>
      <c r="AF25" s="455"/>
      <c r="AG25" s="338"/>
      <c r="AH25" s="338">
        <f>SUM(A25:AF25)</f>
        <v>13</v>
      </c>
      <c r="AI25" s="2"/>
      <c r="AJ25" s="2"/>
      <c r="AK25" s="2"/>
      <c r="AL25" s="2"/>
      <c r="AM25" s="2"/>
      <c r="AN25" s="7"/>
      <c r="AO25" s="7"/>
      <c r="AP25" s="2"/>
      <c r="AQ25" s="2"/>
      <c r="AR25" s="2"/>
      <c r="AS25" s="7"/>
      <c r="AT25" s="2"/>
      <c r="AU25" s="2"/>
    </row>
    <row r="26" ht="12.75" customHeight="1">
      <c r="A26" s="42"/>
      <c r="B26" s="362" t="s">
        <v>55</v>
      </c>
      <c r="C26" s="29"/>
      <c r="D26" s="29"/>
      <c r="E26" s="29"/>
      <c r="F26" s="29"/>
      <c r="G26" s="29"/>
      <c r="H26" s="30"/>
      <c r="I26" s="476" t="s">
        <v>12</v>
      </c>
      <c r="J26" s="362" t="s">
        <v>56</v>
      </c>
      <c r="K26" s="29"/>
      <c r="L26" s="29"/>
      <c r="M26" s="29"/>
      <c r="N26" s="29"/>
      <c r="O26" s="29"/>
      <c r="P26" s="29"/>
      <c r="Q26" s="29"/>
      <c r="R26" s="29"/>
      <c r="S26" s="29"/>
      <c r="T26" s="29"/>
      <c r="U26" s="29"/>
      <c r="V26" s="29"/>
      <c r="W26" s="29"/>
      <c r="X26" s="30"/>
      <c r="Y26" s="477"/>
      <c r="Z26" s="478" t="s">
        <v>152</v>
      </c>
      <c r="AA26" s="29"/>
      <c r="AB26" s="29"/>
      <c r="AC26" s="29"/>
      <c r="AD26" s="29"/>
      <c r="AE26" s="29"/>
      <c r="AF26" s="30"/>
      <c r="AG26" s="2"/>
      <c r="AH26" s="338"/>
      <c r="AI26" s="479" t="s">
        <v>102</v>
      </c>
      <c r="AJ26" s="29"/>
      <c r="AK26" s="29"/>
      <c r="AL26" s="29"/>
      <c r="AM26" s="30"/>
      <c r="AN26" s="342"/>
      <c r="AO26" s="7"/>
      <c r="AP26" s="2"/>
      <c r="AQ26" s="2"/>
      <c r="AR26" s="2"/>
      <c r="AS26" s="7"/>
      <c r="AT26" s="2"/>
      <c r="AU26" s="2"/>
    </row>
    <row r="27" ht="12.75" customHeight="1">
      <c r="A27" s="62"/>
      <c r="B27" s="459">
        <f>DATE(YEAR(Z17+42),MONTH(Z17+42),1)</f>
        <v>45352</v>
      </c>
      <c r="C27" s="460"/>
      <c r="D27" s="460"/>
      <c r="E27" s="460"/>
      <c r="F27" s="460"/>
      <c r="G27" s="460"/>
      <c r="H27" s="461"/>
      <c r="I27" s="370"/>
      <c r="J27" s="459">
        <f>DATE(YEAR(B27+42),MONTH(B27+42),1)</f>
        <v>45383</v>
      </c>
      <c r="K27" s="460"/>
      <c r="L27" s="460"/>
      <c r="M27" s="460"/>
      <c r="N27" s="460"/>
      <c r="O27" s="460"/>
      <c r="P27" s="461"/>
      <c r="Q27" s="370"/>
      <c r="R27" s="459">
        <f>DATE(YEAR(J27+42),MONTH(J27+42),1)</f>
        <v>45413</v>
      </c>
      <c r="S27" s="460"/>
      <c r="T27" s="460"/>
      <c r="U27" s="460"/>
      <c r="V27" s="460"/>
      <c r="W27" s="460"/>
      <c r="X27" s="461"/>
      <c r="Y27" s="371"/>
      <c r="Z27" s="459">
        <f>DATE(YEAR(R27+42),MONTH(R27+42),1)</f>
        <v>45444</v>
      </c>
      <c r="AA27" s="460"/>
      <c r="AB27" s="460"/>
      <c r="AC27" s="460"/>
      <c r="AD27" s="460"/>
      <c r="AE27" s="460"/>
      <c r="AF27" s="461"/>
      <c r="AG27" s="2"/>
      <c r="AH27" s="338"/>
      <c r="AI27" s="480" t="s">
        <v>58</v>
      </c>
      <c r="AJ27" s="481" t="s">
        <v>59</v>
      </c>
      <c r="AK27" s="481" t="s">
        <v>60</v>
      </c>
      <c r="AL27" s="481" t="s">
        <v>103</v>
      </c>
      <c r="AM27" s="482" t="s">
        <v>104</v>
      </c>
      <c r="AN27" s="342"/>
      <c r="AO27" s="7"/>
      <c r="AP27" s="2"/>
      <c r="AQ27" s="2"/>
      <c r="AR27" s="2"/>
      <c r="AS27" s="7"/>
      <c r="AT27" s="2"/>
      <c r="AU27" s="2"/>
    </row>
    <row r="28" ht="12.75" customHeight="1">
      <c r="A28" s="37"/>
      <c r="B28" s="381" t="str">
        <f>CHOOSE(1+MOD($O$2+1-2,7),"Su","M","Tu","W","Th","F","Sa")</f>
        <v>Su</v>
      </c>
      <c r="C28" s="382" t="str">
        <f>CHOOSE(1+MOD($O$2+2-2,7),"Su","M","Tu","W","Th","F","Sa")</f>
        <v>M</v>
      </c>
      <c r="D28" s="382" t="str">
        <f>CHOOSE(1+MOD($O$2+3-2,7),"Su","M","Tu","W","Th","F","Sa")</f>
        <v>Tu</v>
      </c>
      <c r="E28" s="382" t="str">
        <f>CHOOSE(1+MOD($O$2+4-2,7),"Su","M","Tu","W","Th","F","Sa")</f>
        <v>W</v>
      </c>
      <c r="F28" s="382" t="str">
        <f>CHOOSE(1+MOD($O$2+5-2,7),"Su","M","Tu","W","Th","F","Sa")</f>
        <v>Th</v>
      </c>
      <c r="G28" s="382" t="str">
        <f>CHOOSE(1+MOD($O$2+6-2,7),"Su","M","Tu","W","Th","F","Sa")</f>
        <v>F</v>
      </c>
      <c r="H28" s="383" t="str">
        <f>CHOOSE(1+MOD($O$2+7-2,7),"Su","M","Tu","W","Th","F","Sa")</f>
        <v>Sa</v>
      </c>
      <c r="I28" s="384"/>
      <c r="J28" s="381" t="str">
        <f>CHOOSE(1+MOD($O$2+1-2,7),"Su","M","Tu","W","Th","F","Sa")</f>
        <v>Su</v>
      </c>
      <c r="K28" s="382" t="str">
        <f>CHOOSE(1+MOD($O$2+2-2,7),"Su","M","Tu","W","Th","F","Sa")</f>
        <v>M</v>
      </c>
      <c r="L28" s="382" t="str">
        <f>CHOOSE(1+MOD($O$2+3-2,7),"Su","M","Tu","W","Th","F","Sa")</f>
        <v>Tu</v>
      </c>
      <c r="M28" s="382" t="str">
        <f>CHOOSE(1+MOD($O$2+4-2,7),"Su","M","Tu","W","Th","F","Sa")</f>
        <v>W</v>
      </c>
      <c r="N28" s="382" t="str">
        <f>CHOOSE(1+MOD($O$2+5-2,7),"Su","M","Tu","W","Th","F","Sa")</f>
        <v>Th</v>
      </c>
      <c r="O28" s="382" t="str">
        <f>CHOOSE(1+MOD($O$2+6-2,7),"Su","M","Tu","W","Th","F","Sa")</f>
        <v>F</v>
      </c>
      <c r="P28" s="383" t="str">
        <f>CHOOSE(1+MOD($O$2+7-2,7),"Su","M","Tu","W","Th","F","Sa")</f>
        <v>Sa</v>
      </c>
      <c r="Q28" s="384"/>
      <c r="R28" s="381" t="str">
        <f>CHOOSE(1+MOD($O$2+1-2,7),"Su","M","Tu","W","Th","F","Sa")</f>
        <v>Su</v>
      </c>
      <c r="S28" s="382" t="str">
        <f>CHOOSE(1+MOD($O$2+2-2,7),"Su","M","Tu","W","Th","F","Sa")</f>
        <v>M</v>
      </c>
      <c r="T28" s="382" t="str">
        <f>CHOOSE(1+MOD($O$2+3-2,7),"Su","M","Tu","W","Th","F","Sa")</f>
        <v>Tu</v>
      </c>
      <c r="U28" s="382" t="str">
        <f>CHOOSE(1+MOD($O$2+4-2,7),"Su","M","Tu","W","Th","F","Sa")</f>
        <v>W</v>
      </c>
      <c r="V28" s="382" t="str">
        <f>CHOOSE(1+MOD($O$2+5-2,7),"Su","M","Tu","W","Th","F","Sa")</f>
        <v>Th</v>
      </c>
      <c r="W28" s="382" t="str">
        <f>CHOOSE(1+MOD($O$2+6-2,7),"Su","M","Tu","W","Th","F","Sa")</f>
        <v>F</v>
      </c>
      <c r="X28" s="383" t="str">
        <f>CHOOSE(1+MOD($O$2+7-2,7),"Su","M","Tu","W","Th","F","Sa")</f>
        <v>Sa</v>
      </c>
      <c r="Y28" s="464"/>
      <c r="Z28" s="381" t="str">
        <f>CHOOSE(1+MOD($O$2+1-2,7),"Su","M","Tu","W","Th","F","Sa")</f>
        <v>Su</v>
      </c>
      <c r="AA28" s="382" t="str">
        <f>CHOOSE(1+MOD($O$2+2-2,7),"Su","M","Tu","W","Th","F","Sa")</f>
        <v>M</v>
      </c>
      <c r="AB28" s="382" t="str">
        <f>CHOOSE(1+MOD($O$2+3-2,7),"Su","M","Tu","W","Th","F","Sa")</f>
        <v>Tu</v>
      </c>
      <c r="AC28" s="382" t="str">
        <f>CHOOSE(1+MOD($O$2+4-2,7),"Su","M","Tu","W","Th","F","Sa")</f>
        <v>W</v>
      </c>
      <c r="AD28" s="382" t="str">
        <f>CHOOSE(1+MOD($O$2+5-2,7),"Su","M","Tu","W","Th","F","Sa")</f>
        <v>Th</v>
      </c>
      <c r="AE28" s="382" t="str">
        <f>CHOOSE(1+MOD($O$2+6-2,7),"Su","M","Tu","W","Th","F","Sa")</f>
        <v>F</v>
      </c>
      <c r="AF28" s="383" t="str">
        <f>CHOOSE(1+MOD($O$2+7-2,7),"Su","M","Tu","W","Th","F","Sa")</f>
        <v>Sa</v>
      </c>
      <c r="AG28" s="2"/>
      <c r="AH28" s="338"/>
      <c r="AI28" s="483" t="s">
        <v>63</v>
      </c>
      <c r="AJ28" s="484">
        <v>45159.0</v>
      </c>
      <c r="AK28" s="484">
        <v>45184.0</v>
      </c>
      <c r="AL28" s="485">
        <v>19.0</v>
      </c>
      <c r="AM28" s="486">
        <v>20.0</v>
      </c>
      <c r="AN28" s="342"/>
      <c r="AO28" s="7"/>
      <c r="AP28" s="2"/>
      <c r="AQ28" s="2"/>
      <c r="AR28" s="2"/>
      <c r="AS28" s="7"/>
      <c r="AT28" s="2"/>
      <c r="AU28" s="2"/>
    </row>
    <row r="29" ht="12.75" customHeight="1">
      <c r="A29" s="42"/>
      <c r="B29" s="395" t="str">
        <f>IF(WEEKDAY(B27,1)=$O$2,B27,"")</f>
        <v/>
      </c>
      <c r="C29" s="401" t="str">
        <f>IF(B29="",IF(WEEKDAY(B27,1)=MOD($O$2,7)+1,B27,""),B29+1)</f>
        <v/>
      </c>
      <c r="D29" s="401" t="str">
        <f>IF(C29="",IF(WEEKDAY(B27,1)=MOD($O$2+1,7)+1,B27,""),C29+1)</f>
        <v/>
      </c>
      <c r="E29" s="401" t="str">
        <f>IF(D29="",IF(WEEKDAY(B27,1)=MOD($O$2+2,7)+1,B27,""),D29+1)</f>
        <v/>
      </c>
      <c r="F29" s="401" t="str">
        <f>IF(E29="",IF(WEEKDAY(B27,1)=MOD($O$2+3,7)+1,B27,""),E29+1)</f>
        <v/>
      </c>
      <c r="G29" s="401">
        <f>IF(F29="",IF(WEEKDAY(B27,1)=MOD($O$2+4,7)+1,B27,""),F29+1)</f>
        <v>45352</v>
      </c>
      <c r="H29" s="395">
        <f>IF(G29="",IF(WEEKDAY(B27,1)=MOD($O$2+5,7)+1,B27,""),G29+1)</f>
        <v>45353</v>
      </c>
      <c r="I29" s="384"/>
      <c r="J29" s="411" t="str">
        <f>IF(WEEKDAY(J27,1)=$O$2,J27,"")</f>
        <v/>
      </c>
      <c r="K29" s="443">
        <f>IF(J29="",IF(WEEKDAY(J27,1)=MOD($O$2,7)+1,J27,""),J29+1)</f>
        <v>45383</v>
      </c>
      <c r="L29" s="424">
        <f>IF(K29="",IF(WEEKDAY(J27,1)=MOD($O$2+1,7)+1,J27,""),K29+1)</f>
        <v>45384</v>
      </c>
      <c r="M29" s="401">
        <f>IF(L29="",IF(WEEKDAY(J27,1)=MOD($O$2+2,7)+1,J27,""),L29+1)</f>
        <v>45385</v>
      </c>
      <c r="N29" s="401">
        <f>IF(M29="",IF(WEEKDAY(J27,1)=MOD($O$2+3,7)+1,J27,""),M29+1)</f>
        <v>45386</v>
      </c>
      <c r="O29" s="401">
        <f>IF(N29="",IF(WEEKDAY(J27,1)=MOD($O$2+4,7)+1,J27,""),N29+1)</f>
        <v>45387</v>
      </c>
      <c r="P29" s="395">
        <f>IF(O29="",IF(WEEKDAY(J27,1)=MOD($O$2+5,7)+1,J27,""),O29+1)</f>
        <v>45388</v>
      </c>
      <c r="Q29" s="384"/>
      <c r="R29" s="395" t="str">
        <f>IF(WEEKDAY(R27,1)=$O$2,R27,"")</f>
        <v/>
      </c>
      <c r="S29" s="401" t="str">
        <f>IF(R29="",IF(WEEKDAY(R27,1)=MOD($O$2,7)+1,R27,""),R29+1)</f>
        <v/>
      </c>
      <c r="T29" s="401" t="str">
        <f>IF(S29="",IF(WEEKDAY(R27,1)=MOD($O$2+1,7)+1,R27,""),S29+1)</f>
        <v/>
      </c>
      <c r="U29" s="401">
        <f>IF(T29="",IF(WEEKDAY(R27,1)=MOD($O$2+2,7)+1,R27,""),T29+1)</f>
        <v>45413</v>
      </c>
      <c r="V29" s="401">
        <f>IF(U29="",IF(WEEKDAY(R27,1)=MOD($O$2+3,7)+1,R27,""),U29+1)</f>
        <v>45414</v>
      </c>
      <c r="W29" s="401">
        <f>IF(V29="",IF(WEEKDAY(R27,1)=MOD($O$2+4,7)+1,R27,""),V29+1)</f>
        <v>45415</v>
      </c>
      <c r="X29" s="395">
        <f>IF(W29="",IF(WEEKDAY(R27,1)=MOD($O$2+5,7)+1,R27,""),W29+1)</f>
        <v>45416</v>
      </c>
      <c r="Y29" s="403"/>
      <c r="Z29" s="395" t="str">
        <f>IF(WEEKDAY(Z27,1)=$O$2,Z27,"")</f>
        <v/>
      </c>
      <c r="AA29" s="487" t="str">
        <f>IF(Z29="",IF(WEEKDAY(Z27,1)=MOD($O$2,7)+1,Z27,""),Z29+1)</f>
        <v/>
      </c>
      <c r="AB29" s="487" t="str">
        <f>IF(AA29="",IF(WEEKDAY(Z27,1)=MOD($O$2+1,7)+1,Z27,""),AA29+1)</f>
        <v/>
      </c>
      <c r="AC29" s="487" t="str">
        <f>IF(AB29="",IF(WEEKDAY(Z27,1)=MOD($O$2+2,7)+1,Z27,""),AB29+1)</f>
        <v/>
      </c>
      <c r="AD29" s="396" t="str">
        <f>IF(AC29="",IF(WEEKDAY(Z27,1)=MOD($O$2+3,7)+1,Z27,""),AC29+1)</f>
        <v/>
      </c>
      <c r="AE29" s="396" t="str">
        <f>IF(AD29="",IF(WEEKDAY(Z27,1)=MOD($O$2+4,7)+1,Z27,""),AD29+1)</f>
        <v/>
      </c>
      <c r="AF29" s="395">
        <f>IF(AE29="",IF(WEEKDAY(Z27,1)=MOD($O$2+5,7)+1,Z27,""),AE29+1)</f>
        <v>45444</v>
      </c>
      <c r="AG29" s="2"/>
      <c r="AH29" s="338"/>
      <c r="AI29" s="488" t="s">
        <v>13</v>
      </c>
      <c r="AJ29" s="489">
        <v>45194.0</v>
      </c>
      <c r="AK29" s="489">
        <v>45226.0</v>
      </c>
      <c r="AL29" s="490">
        <v>24.0</v>
      </c>
      <c r="AM29" s="491">
        <v>30.0</v>
      </c>
      <c r="AN29" s="342"/>
      <c r="AO29" s="7"/>
      <c r="AP29" s="2"/>
      <c r="AQ29" s="2"/>
      <c r="AR29" s="2"/>
      <c r="AS29" s="7"/>
      <c r="AT29" s="2"/>
      <c r="AU29" s="2"/>
    </row>
    <row r="30" ht="12.75" customHeight="1">
      <c r="A30" s="42"/>
      <c r="B30" s="395">
        <f t="shared" ref="B30:B34" si="54">IF(H29="","",IF(MONTH(H29+1)&lt;&gt;MONTH(H29),"",H29+1))</f>
        <v>45354</v>
      </c>
      <c r="C30" s="401">
        <f t="shared" ref="C30:H30" si="50">IF(B30="","",IF(MONTH(B30+1)&lt;&gt;MONTH(B30),"",B30+1))</f>
        <v>45355</v>
      </c>
      <c r="D30" s="401">
        <f t="shared" si="50"/>
        <v>45356</v>
      </c>
      <c r="E30" s="401">
        <f t="shared" si="50"/>
        <v>45357</v>
      </c>
      <c r="F30" s="401">
        <f t="shared" si="50"/>
        <v>45358</v>
      </c>
      <c r="G30" s="492">
        <f t="shared" si="50"/>
        <v>45359</v>
      </c>
      <c r="H30" s="395">
        <f t="shared" si="50"/>
        <v>45360</v>
      </c>
      <c r="I30" s="384"/>
      <c r="J30" s="411">
        <f t="shared" ref="J30:J34" si="56">IF(P29="","",IF(MONTH(P29+1)&lt;&gt;MONTH(P29),"",P29+1))</f>
        <v>45389</v>
      </c>
      <c r="K30" s="493">
        <f t="shared" ref="K30:P30" si="51">IF(J30="","",IF(MONTH(J30+1)&lt;&gt;MONTH(J30),"",J30+1))</f>
        <v>45390</v>
      </c>
      <c r="L30" s="424">
        <f t="shared" si="51"/>
        <v>45391</v>
      </c>
      <c r="M30" s="401">
        <f t="shared" si="51"/>
        <v>45392</v>
      </c>
      <c r="N30" s="401">
        <f t="shared" si="51"/>
        <v>45393</v>
      </c>
      <c r="O30" s="401">
        <f t="shared" si="51"/>
        <v>45394</v>
      </c>
      <c r="P30" s="395">
        <f t="shared" si="51"/>
        <v>45395</v>
      </c>
      <c r="Q30" s="384"/>
      <c r="R30" s="395">
        <f t="shared" ref="R30:R34" si="58">IF(X29="","",IF(MONTH(X29+1)&lt;&gt;MONTH(X29),"",X29+1))</f>
        <v>45417</v>
      </c>
      <c r="S30" s="401">
        <f t="shared" ref="S30:X30" si="52">IF(R30="","",IF(MONTH(R30+1)&lt;&gt;MONTH(R30),"",R30+1))</f>
        <v>45418</v>
      </c>
      <c r="T30" s="397">
        <f t="shared" si="52"/>
        <v>45419</v>
      </c>
      <c r="U30" s="401">
        <f t="shared" si="52"/>
        <v>45420</v>
      </c>
      <c r="V30" s="401">
        <f t="shared" si="52"/>
        <v>45421</v>
      </c>
      <c r="W30" s="397">
        <f t="shared" si="52"/>
        <v>45422</v>
      </c>
      <c r="X30" s="395">
        <f t="shared" si="52"/>
        <v>45423</v>
      </c>
      <c r="Y30" s="403"/>
      <c r="Z30" s="411">
        <f t="shared" ref="Z30:Z34" si="60">IF(AF29="","",IF(MONTH(AF29+1)&lt;&gt;MONTH(AF29),"",AF29+1))</f>
        <v>45445</v>
      </c>
      <c r="AA30" s="429">
        <f t="shared" ref="AA30:AF30" si="53">IF(Z30="","",IF(MONTH(Z30+1)&lt;&gt;MONTH(Z30),"",Z30+1))</f>
        <v>45446</v>
      </c>
      <c r="AB30" s="424">
        <f t="shared" si="53"/>
        <v>45447</v>
      </c>
      <c r="AC30" s="424">
        <f t="shared" si="53"/>
        <v>45448</v>
      </c>
      <c r="AD30" s="424">
        <f t="shared" si="53"/>
        <v>45449</v>
      </c>
      <c r="AE30" s="401">
        <f t="shared" si="53"/>
        <v>45450</v>
      </c>
      <c r="AF30" s="395">
        <f t="shared" si="53"/>
        <v>45451</v>
      </c>
      <c r="AG30" s="2"/>
      <c r="AH30" s="338"/>
      <c r="AI30" s="488" t="s">
        <v>40</v>
      </c>
      <c r="AJ30" s="489">
        <v>45236.0</v>
      </c>
      <c r="AK30" s="489">
        <v>45275.0</v>
      </c>
      <c r="AL30" s="490">
        <v>24.0</v>
      </c>
      <c r="AM30" s="491">
        <v>27.0</v>
      </c>
      <c r="AN30" s="342"/>
      <c r="AO30" s="7"/>
      <c r="AP30" s="2"/>
      <c r="AQ30" s="2"/>
      <c r="AR30" s="2"/>
      <c r="AS30" s="7"/>
      <c r="AT30" s="2"/>
      <c r="AU30" s="2"/>
    </row>
    <row r="31" ht="12.75" customHeight="1">
      <c r="A31" s="42"/>
      <c r="B31" s="395">
        <f t="shared" si="54"/>
        <v>45361</v>
      </c>
      <c r="C31" s="401">
        <f t="shared" ref="C31:H31" si="55">IF(B31="","",IF(MONTH(B31+1)&lt;&gt;MONTH(B31),"",B31+1))</f>
        <v>45362</v>
      </c>
      <c r="D31" s="401">
        <f t="shared" si="55"/>
        <v>45363</v>
      </c>
      <c r="E31" s="401">
        <f t="shared" si="55"/>
        <v>45364</v>
      </c>
      <c r="F31" s="448">
        <f t="shared" si="55"/>
        <v>45365</v>
      </c>
      <c r="G31" s="401">
        <f t="shared" si="55"/>
        <v>45366</v>
      </c>
      <c r="H31" s="419">
        <f t="shared" si="55"/>
        <v>45367</v>
      </c>
      <c r="I31" s="384"/>
      <c r="J31" s="411">
        <f t="shared" si="56"/>
        <v>45396</v>
      </c>
      <c r="K31" s="429">
        <f t="shared" ref="K31:P31" si="57">IF(J31="","",IF(MONTH(J31+1)&lt;&gt;MONTH(J31),"",J31+1))</f>
        <v>45397</v>
      </c>
      <c r="L31" s="424">
        <f t="shared" si="57"/>
        <v>45398</v>
      </c>
      <c r="M31" s="401">
        <f t="shared" si="57"/>
        <v>45399</v>
      </c>
      <c r="N31" s="401">
        <f t="shared" si="57"/>
        <v>45400</v>
      </c>
      <c r="O31" s="401">
        <f t="shared" si="57"/>
        <v>45401</v>
      </c>
      <c r="P31" s="395">
        <f t="shared" si="57"/>
        <v>45402</v>
      </c>
      <c r="Q31" s="384"/>
      <c r="R31" s="395">
        <f t="shared" si="58"/>
        <v>45424</v>
      </c>
      <c r="S31" s="494">
        <f t="shared" ref="S31:X31" si="59">IF(R31="","",IF(MONTH(R31+1)&lt;&gt;MONTH(R31),"",R31+1))</f>
        <v>45425</v>
      </c>
      <c r="T31" s="495">
        <f t="shared" si="59"/>
        <v>45426</v>
      </c>
      <c r="U31" s="496">
        <f t="shared" si="59"/>
        <v>45427</v>
      </c>
      <c r="V31" s="497">
        <f t="shared" si="59"/>
        <v>45428</v>
      </c>
      <c r="W31" s="498">
        <f t="shared" si="59"/>
        <v>45429</v>
      </c>
      <c r="X31" s="419">
        <f t="shared" si="59"/>
        <v>45430</v>
      </c>
      <c r="Y31" s="403"/>
      <c r="Z31" s="411">
        <f t="shared" si="60"/>
        <v>45452</v>
      </c>
      <c r="AA31" s="432">
        <f t="shared" ref="AA31:AF31" si="61">IF(Z31="","",IF(MONTH(Z31+1)&lt;&gt;MONTH(Z31),"",Z31+1))</f>
        <v>45453</v>
      </c>
      <c r="AB31" s="473">
        <f t="shared" si="61"/>
        <v>45454</v>
      </c>
      <c r="AC31" s="432">
        <f t="shared" si="61"/>
        <v>45455</v>
      </c>
      <c r="AD31" s="401">
        <f t="shared" si="61"/>
        <v>45456</v>
      </c>
      <c r="AE31" s="401">
        <f t="shared" si="61"/>
        <v>45457</v>
      </c>
      <c r="AF31" s="395">
        <f t="shared" si="61"/>
        <v>45458</v>
      </c>
      <c r="AG31" s="2"/>
      <c r="AH31" s="338"/>
      <c r="AI31" s="488" t="s">
        <v>64</v>
      </c>
      <c r="AJ31" s="489">
        <v>45294.0</v>
      </c>
      <c r="AK31" s="489">
        <v>44959.0</v>
      </c>
      <c r="AL31" s="490">
        <v>22.0</v>
      </c>
      <c r="AM31" s="491">
        <v>18.0</v>
      </c>
      <c r="AN31" s="342"/>
      <c r="AO31" s="7"/>
      <c r="AP31" s="2"/>
      <c r="AQ31" s="2"/>
      <c r="AR31" s="2"/>
      <c r="AS31" s="7"/>
      <c r="AT31" s="2"/>
      <c r="AU31" s="2"/>
    </row>
    <row r="32" ht="12.75" customHeight="1">
      <c r="A32" s="42"/>
      <c r="B32" s="395">
        <f t="shared" si="54"/>
        <v>45368</v>
      </c>
      <c r="C32" s="468">
        <f t="shared" ref="C32:H32" si="62">IF(B32="","",IF(MONTH(B32+1)&lt;&gt;MONTH(B32),"",B32+1))</f>
        <v>45369</v>
      </c>
      <c r="D32" s="468">
        <f t="shared" si="62"/>
        <v>45370</v>
      </c>
      <c r="E32" s="468">
        <f t="shared" si="62"/>
        <v>45371</v>
      </c>
      <c r="F32" s="468">
        <f t="shared" si="62"/>
        <v>45372</v>
      </c>
      <c r="G32" s="499">
        <f t="shared" si="62"/>
        <v>45373</v>
      </c>
      <c r="H32" s="395">
        <f t="shared" si="62"/>
        <v>45374</v>
      </c>
      <c r="I32" s="384"/>
      <c r="J32" s="411">
        <f t="shared" si="56"/>
        <v>45403</v>
      </c>
      <c r="K32" s="429">
        <f t="shared" ref="K32:P32" si="63">IF(J32="","",IF(MONTH(J32+1)&lt;&gt;MONTH(J32),"",J32+1))</f>
        <v>45404</v>
      </c>
      <c r="L32" s="424">
        <f t="shared" si="63"/>
        <v>45405</v>
      </c>
      <c r="M32" s="401">
        <f t="shared" si="63"/>
        <v>45406</v>
      </c>
      <c r="N32" s="401">
        <f t="shared" si="63"/>
        <v>45407</v>
      </c>
      <c r="O32" s="401">
        <f t="shared" si="63"/>
        <v>45408</v>
      </c>
      <c r="P32" s="395">
        <f t="shared" si="63"/>
        <v>45409</v>
      </c>
      <c r="Q32" s="384"/>
      <c r="R32" s="411">
        <f t="shared" si="58"/>
        <v>45431</v>
      </c>
      <c r="S32" s="443">
        <f t="shared" ref="S32:X32" si="64">IF(R32="","",IF(MONTH(R32+1)&lt;&gt;MONTH(R32),"",R32+1))</f>
        <v>45432</v>
      </c>
      <c r="T32" s="500">
        <f t="shared" si="64"/>
        <v>45433</v>
      </c>
      <c r="U32" s="401">
        <f t="shared" si="64"/>
        <v>45434</v>
      </c>
      <c r="V32" s="448">
        <f t="shared" si="64"/>
        <v>45435</v>
      </c>
      <c r="W32" s="429">
        <f t="shared" si="64"/>
        <v>45436</v>
      </c>
      <c r="X32" s="419">
        <f t="shared" si="64"/>
        <v>45437</v>
      </c>
      <c r="Y32" s="403"/>
      <c r="Z32" s="395">
        <f t="shared" si="60"/>
        <v>45459</v>
      </c>
      <c r="AA32" s="432">
        <f t="shared" ref="AA32:AF32" si="65">IF(Z32="","",IF(MONTH(Z32+1)&lt;&gt;MONTH(Z32),"",Z32+1))</f>
        <v>45460</v>
      </c>
      <c r="AB32" s="448">
        <f t="shared" si="65"/>
        <v>45461</v>
      </c>
      <c r="AC32" s="468">
        <f t="shared" si="65"/>
        <v>45462</v>
      </c>
      <c r="AD32" s="401">
        <f t="shared" si="65"/>
        <v>45463</v>
      </c>
      <c r="AE32" s="397">
        <f t="shared" si="65"/>
        <v>45464</v>
      </c>
      <c r="AF32" s="395">
        <f t="shared" si="65"/>
        <v>45465</v>
      </c>
      <c r="AG32" s="2"/>
      <c r="AH32" s="338"/>
      <c r="AI32" s="488" t="s">
        <v>55</v>
      </c>
      <c r="AJ32" s="489">
        <v>45342.0</v>
      </c>
      <c r="AK32" s="489">
        <v>45366.0</v>
      </c>
      <c r="AL32" s="490">
        <v>24.0</v>
      </c>
      <c r="AM32" s="491">
        <v>29.0</v>
      </c>
      <c r="AN32" s="342"/>
      <c r="AO32" s="7"/>
      <c r="AP32" s="2"/>
      <c r="AQ32" s="2"/>
      <c r="AR32" s="2"/>
      <c r="AS32" s="7"/>
      <c r="AT32" s="2"/>
      <c r="AU32" s="2"/>
    </row>
    <row r="33" ht="12.75" customHeight="1">
      <c r="A33" s="42"/>
      <c r="B33" s="395">
        <f t="shared" si="54"/>
        <v>45375</v>
      </c>
      <c r="C33" s="444">
        <f t="shared" ref="C33:H33" si="66">IF(B33="","",IF(MONTH(B33+1)&lt;&gt;MONTH(B33),"",B33+1))</f>
        <v>45376</v>
      </c>
      <c r="D33" s="399">
        <f t="shared" si="66"/>
        <v>45377</v>
      </c>
      <c r="E33" s="399">
        <f t="shared" si="66"/>
        <v>45378</v>
      </c>
      <c r="F33" s="399">
        <f t="shared" si="66"/>
        <v>45379</v>
      </c>
      <c r="G33" s="399">
        <f t="shared" si="66"/>
        <v>45380</v>
      </c>
      <c r="H33" s="395">
        <f t="shared" si="66"/>
        <v>45381</v>
      </c>
      <c r="I33" s="384"/>
      <c r="J33" s="411">
        <f t="shared" si="56"/>
        <v>45410</v>
      </c>
      <c r="K33" s="432">
        <f t="shared" ref="K33:P33" si="67">IF(J33="","",IF(MONTH(J33+1)&lt;&gt;MONTH(J33),"",J33+1))</f>
        <v>45411</v>
      </c>
      <c r="L33" s="424">
        <f t="shared" si="67"/>
        <v>45412</v>
      </c>
      <c r="M33" s="401" t="str">
        <f t="shared" si="67"/>
        <v/>
      </c>
      <c r="N33" s="401" t="str">
        <f t="shared" si="67"/>
        <v/>
      </c>
      <c r="O33" s="401" t="str">
        <f t="shared" si="67"/>
        <v/>
      </c>
      <c r="P33" s="395" t="str">
        <f t="shared" si="67"/>
        <v/>
      </c>
      <c r="Q33" s="384"/>
      <c r="R33" s="395">
        <f t="shared" si="58"/>
        <v>45438</v>
      </c>
      <c r="S33" s="499">
        <f t="shared" ref="S33:X33" si="68">IF(R33="","",IF(MONTH(R33+1)&lt;&gt;MONTH(R33),"",R33+1))</f>
        <v>45439</v>
      </c>
      <c r="T33" s="432">
        <f t="shared" si="68"/>
        <v>45440</v>
      </c>
      <c r="U33" s="432">
        <f t="shared" si="68"/>
        <v>45441</v>
      </c>
      <c r="V33" s="439">
        <f t="shared" si="68"/>
        <v>45442</v>
      </c>
      <c r="W33" s="432">
        <f t="shared" si="68"/>
        <v>45443</v>
      </c>
      <c r="X33" s="501" t="str">
        <f t="shared" si="68"/>
        <v/>
      </c>
      <c r="Y33" s="403"/>
      <c r="Z33" s="395">
        <f t="shared" si="60"/>
        <v>45466</v>
      </c>
      <c r="AA33" s="401">
        <f t="shared" ref="AA33:AF33" si="69">IF(Z33="","",IF(MONTH(Z33+1)&lt;&gt;MONTH(Z33),"",Z33+1))</f>
        <v>45467</v>
      </c>
      <c r="AB33" s="401">
        <f t="shared" si="69"/>
        <v>45468</v>
      </c>
      <c r="AC33" s="401">
        <f t="shared" si="69"/>
        <v>45469</v>
      </c>
      <c r="AD33" s="448">
        <f t="shared" si="69"/>
        <v>45470</v>
      </c>
      <c r="AE33" s="443">
        <f t="shared" si="69"/>
        <v>45471</v>
      </c>
      <c r="AF33" s="419">
        <f t="shared" si="69"/>
        <v>45472</v>
      </c>
      <c r="AG33" s="2"/>
      <c r="AH33" s="338"/>
      <c r="AI33" s="502" t="s">
        <v>56</v>
      </c>
      <c r="AJ33" s="503">
        <v>45383.0</v>
      </c>
      <c r="AK33" s="503">
        <v>45426.0</v>
      </c>
      <c r="AL33" s="504">
        <v>32.0</v>
      </c>
      <c r="AM33" s="505">
        <v>35.0</v>
      </c>
      <c r="AN33" s="342"/>
      <c r="AO33" s="7"/>
      <c r="AP33" s="2"/>
      <c r="AQ33" s="2"/>
      <c r="AR33" s="2"/>
      <c r="AS33" s="7"/>
      <c r="AT33" s="2"/>
      <c r="AU33" s="139" t="s">
        <v>62</v>
      </c>
    </row>
    <row r="34" ht="12.75" customHeight="1">
      <c r="A34" s="42"/>
      <c r="B34" s="395">
        <f t="shared" si="54"/>
        <v>45382</v>
      </c>
      <c r="C34" s="401" t="str">
        <f t="shared" ref="C34:H34" si="70">IF(B34="","",IF(MONTH(B34+1)&lt;&gt;MONTH(B34),"",B34+1))</f>
        <v/>
      </c>
      <c r="D34" s="401" t="str">
        <f t="shared" si="70"/>
        <v/>
      </c>
      <c r="E34" s="401" t="str">
        <f t="shared" si="70"/>
        <v/>
      </c>
      <c r="F34" s="401" t="str">
        <f t="shared" si="70"/>
        <v/>
      </c>
      <c r="G34" s="401" t="str">
        <f t="shared" si="70"/>
        <v/>
      </c>
      <c r="H34" s="395" t="str">
        <f t="shared" si="70"/>
        <v/>
      </c>
      <c r="I34" s="384"/>
      <c r="J34" s="395" t="str">
        <f t="shared" si="56"/>
        <v/>
      </c>
      <c r="K34" s="432" t="str">
        <f t="shared" ref="K34:P34" si="71">IF(J34="","",IF(MONTH(J34+1)&lt;&gt;MONTH(J34),"",J34+1))</f>
        <v/>
      </c>
      <c r="L34" s="401" t="str">
        <f t="shared" si="71"/>
        <v/>
      </c>
      <c r="M34" s="401" t="str">
        <f t="shared" si="71"/>
        <v/>
      </c>
      <c r="N34" s="401" t="str">
        <f t="shared" si="71"/>
        <v/>
      </c>
      <c r="O34" s="401" t="str">
        <f t="shared" si="71"/>
        <v/>
      </c>
      <c r="P34" s="395" t="str">
        <f t="shared" si="71"/>
        <v/>
      </c>
      <c r="Q34" s="384"/>
      <c r="R34" s="395" t="str">
        <f t="shared" si="58"/>
        <v/>
      </c>
      <c r="S34" s="401" t="str">
        <f t="shared" ref="S34:X34" si="72">IF(R34="","",IF(MONTH(R34+1)&lt;&gt;MONTH(R34),"",R34+1))</f>
        <v/>
      </c>
      <c r="T34" s="401" t="str">
        <f t="shared" si="72"/>
        <v/>
      </c>
      <c r="U34" s="401" t="str">
        <f t="shared" si="72"/>
        <v/>
      </c>
      <c r="V34" s="401" t="str">
        <f t="shared" si="72"/>
        <v/>
      </c>
      <c r="W34" s="432" t="str">
        <f t="shared" si="72"/>
        <v/>
      </c>
      <c r="X34" s="395" t="str">
        <f t="shared" si="72"/>
        <v/>
      </c>
      <c r="Y34" s="403"/>
      <c r="Z34" s="395">
        <f t="shared" si="60"/>
        <v>45473</v>
      </c>
      <c r="AA34" s="401" t="str">
        <f t="shared" ref="AA34:AF34" si="73">IF(Z34="","",IF(MONTH(Z34+1)&lt;&gt;MONTH(Z34),"",Z34+1))</f>
        <v/>
      </c>
      <c r="AB34" s="401" t="str">
        <f t="shared" si="73"/>
        <v/>
      </c>
      <c r="AC34" s="401" t="str">
        <f t="shared" si="73"/>
        <v/>
      </c>
      <c r="AD34" s="401" t="str">
        <f t="shared" si="73"/>
        <v/>
      </c>
      <c r="AE34" s="432" t="str">
        <f t="shared" si="73"/>
        <v/>
      </c>
      <c r="AF34" s="395" t="str">
        <f t="shared" si="73"/>
        <v/>
      </c>
      <c r="AG34" s="2"/>
      <c r="AH34" s="338"/>
      <c r="AI34" s="506"/>
      <c r="AJ34" s="507"/>
      <c r="AK34" s="507"/>
      <c r="AL34" s="508">
        <f t="shared" ref="AL34:AM34" si="74">SUM(AL28:AL33)</f>
        <v>145</v>
      </c>
      <c r="AM34" s="509">
        <f t="shared" si="74"/>
        <v>159</v>
      </c>
      <c r="AN34" s="342"/>
      <c r="AO34" s="7"/>
      <c r="AP34" s="2"/>
      <c r="AQ34" s="2"/>
      <c r="AR34" s="2"/>
      <c r="AS34" s="7"/>
      <c r="AT34" s="2"/>
      <c r="AU34" s="2">
        <v>5.0</v>
      </c>
    </row>
    <row r="35" ht="12.75" customHeight="1">
      <c r="A35" s="112"/>
      <c r="B35" s="51"/>
      <c r="C35" s="51"/>
      <c r="D35" s="51"/>
      <c r="E35" s="385">
        <v>3.0</v>
      </c>
      <c r="F35" s="385"/>
      <c r="G35" s="385"/>
      <c r="H35" s="385"/>
      <c r="I35" s="385"/>
      <c r="J35" s="385"/>
      <c r="K35" s="385"/>
      <c r="L35" s="385"/>
      <c r="M35" s="385">
        <v>4.0</v>
      </c>
      <c r="N35" s="385"/>
      <c r="O35" s="385"/>
      <c r="P35" s="385"/>
      <c r="Q35" s="385"/>
      <c r="R35" s="385"/>
      <c r="S35" s="385"/>
      <c r="T35" s="385"/>
      <c r="U35" s="385">
        <v>2.0</v>
      </c>
      <c r="V35" s="385"/>
      <c r="W35" s="385"/>
      <c r="X35" s="385"/>
      <c r="Y35" s="510"/>
      <c r="Z35" s="510"/>
      <c r="AA35" s="510"/>
      <c r="AB35" s="510"/>
      <c r="AC35" s="510"/>
      <c r="AD35" s="510"/>
      <c r="AE35" s="510"/>
      <c r="AF35" s="510"/>
      <c r="AG35" s="510"/>
      <c r="AH35" s="510">
        <f>SUM(A35:AF35)</f>
        <v>9</v>
      </c>
      <c r="AI35" s="511" t="s">
        <v>152</v>
      </c>
      <c r="AJ35" s="512">
        <v>45446.0</v>
      </c>
      <c r="AK35" s="512">
        <v>45471.0</v>
      </c>
      <c r="AL35" s="513">
        <v>28.0</v>
      </c>
      <c r="AM35" s="514">
        <v>19.0</v>
      </c>
      <c r="AN35" s="515"/>
      <c r="AO35" s="516"/>
      <c r="AP35" s="27"/>
      <c r="AQ35" s="27"/>
      <c r="AR35" s="27"/>
      <c r="AS35" s="516"/>
      <c r="AT35" s="27"/>
      <c r="AU35" s="27">
        <v>23.0</v>
      </c>
    </row>
    <row r="36" ht="12.75" customHeight="1">
      <c r="A36" s="42"/>
      <c r="B36" s="2"/>
      <c r="C36" s="2"/>
      <c r="D36" s="2"/>
      <c r="E36" s="338"/>
      <c r="F36" s="338"/>
      <c r="G36" s="338"/>
      <c r="H36" s="338"/>
      <c r="I36" s="385"/>
      <c r="J36" s="338"/>
      <c r="K36" s="338"/>
      <c r="L36" s="338"/>
      <c r="M36" s="338"/>
      <c r="N36" s="338"/>
      <c r="O36" s="338"/>
      <c r="P36" s="338"/>
      <c r="Q36" s="385"/>
      <c r="R36" s="338"/>
      <c r="S36" s="338"/>
      <c r="T36" s="338"/>
      <c r="U36" s="338"/>
      <c r="V36" s="338"/>
      <c r="W36" s="338"/>
      <c r="X36" s="338"/>
      <c r="Y36" s="338"/>
      <c r="Z36" s="338"/>
      <c r="AA36" s="338"/>
      <c r="AB36" s="338"/>
      <c r="AC36" s="338"/>
      <c r="AD36" s="338"/>
      <c r="AE36" s="2"/>
      <c r="AF36" s="2"/>
      <c r="AG36" s="2"/>
      <c r="AH36" s="338"/>
      <c r="AI36" s="517"/>
      <c r="AJ36" s="517"/>
      <c r="AK36" s="518" t="s">
        <v>71</v>
      </c>
      <c r="AL36" s="519">
        <f t="shared" ref="AL36:AM36" si="75">SUM(AL34+AL35)</f>
        <v>173</v>
      </c>
      <c r="AM36" s="519">
        <f t="shared" si="75"/>
        <v>178</v>
      </c>
      <c r="AN36" s="342"/>
      <c r="AO36" s="7"/>
      <c r="AP36" s="2"/>
      <c r="AQ36" s="2"/>
      <c r="AR36" s="2"/>
      <c r="AS36" s="7"/>
      <c r="AT36" s="2"/>
      <c r="AU36" s="2">
        <v>17.0</v>
      </c>
    </row>
    <row r="37" ht="12.75" customHeight="1">
      <c r="A37" s="37"/>
      <c r="B37" s="520" t="s">
        <v>153</v>
      </c>
      <c r="C37" s="29"/>
      <c r="D37" s="29"/>
      <c r="E37" s="29"/>
      <c r="F37" s="29"/>
      <c r="G37" s="29"/>
      <c r="H37" s="29"/>
      <c r="I37" s="29"/>
      <c r="J37" s="29"/>
      <c r="K37" s="29"/>
      <c r="L37" s="29"/>
      <c r="M37" s="29"/>
      <c r="N37" s="29"/>
      <c r="O37" s="29"/>
      <c r="P37" s="30"/>
      <c r="Q37" s="51"/>
      <c r="R37" s="2"/>
      <c r="S37" s="2"/>
      <c r="T37" s="2"/>
      <c r="U37" s="2"/>
      <c r="V37" s="2"/>
      <c r="W37" s="2"/>
      <c r="X37" s="2"/>
      <c r="Y37" s="521"/>
      <c r="Z37" s="2"/>
      <c r="AA37" s="2"/>
      <c r="AB37" s="2"/>
      <c r="AC37" s="2"/>
      <c r="AD37" s="2"/>
      <c r="AE37" s="2"/>
      <c r="AF37" s="2"/>
      <c r="AG37" s="2"/>
      <c r="AH37" s="338"/>
      <c r="AI37" s="517"/>
      <c r="AJ37" s="517"/>
      <c r="AK37" s="522" t="s">
        <v>72</v>
      </c>
      <c r="AL37" s="523">
        <f t="shared" ref="AL37:AM37" si="76">AVERAGE(AL28:AL33)</f>
        <v>24.16666667</v>
      </c>
      <c r="AM37" s="523">
        <f t="shared" si="76"/>
        <v>26.5</v>
      </c>
      <c r="AN37" s="342"/>
      <c r="AO37" s="7"/>
      <c r="AP37" s="2"/>
      <c r="AQ37" s="2"/>
      <c r="AR37" s="2"/>
      <c r="AS37" s="7"/>
      <c r="AT37" s="2"/>
      <c r="AU37" s="2">
        <v>20.0</v>
      </c>
    </row>
    <row r="38" ht="18.0" customHeight="1">
      <c r="A38" s="42"/>
      <c r="B38" s="524" t="s">
        <v>154</v>
      </c>
      <c r="C38" s="253"/>
      <c r="D38" s="253"/>
      <c r="E38" s="253"/>
      <c r="F38" s="253"/>
      <c r="G38" s="254"/>
      <c r="H38" s="525" t="s">
        <v>155</v>
      </c>
      <c r="I38" s="253"/>
      <c r="J38" s="253"/>
      <c r="K38" s="253"/>
      <c r="L38" s="253"/>
      <c r="M38" s="254"/>
      <c r="N38" s="526" t="s">
        <v>156</v>
      </c>
      <c r="O38" s="29"/>
      <c r="P38" s="30"/>
      <c r="Q38" s="51"/>
      <c r="R38" s="2"/>
      <c r="S38" s="2"/>
      <c r="T38" s="2"/>
      <c r="U38" s="2"/>
      <c r="V38" s="2"/>
      <c r="W38" s="2"/>
      <c r="X38" s="2"/>
      <c r="Y38" s="2"/>
      <c r="Z38" s="2"/>
      <c r="AA38" s="2"/>
      <c r="AB38" s="2"/>
      <c r="AC38" s="2"/>
      <c r="AD38" s="2"/>
      <c r="AE38" s="2"/>
      <c r="AF38" s="2"/>
      <c r="AG38" s="2"/>
      <c r="AH38" s="338"/>
      <c r="AI38" s="517"/>
      <c r="AJ38" s="517"/>
      <c r="AK38" s="522" t="s">
        <v>74</v>
      </c>
      <c r="AL38" s="527">
        <f t="shared" ref="AL38:AM38" si="77">_xlfn.STDEV.S(AL28:AL33)</f>
        <v>4.308905507</v>
      </c>
      <c r="AM38" s="527">
        <f t="shared" si="77"/>
        <v>6.41092817</v>
      </c>
      <c r="AN38" s="342"/>
      <c r="AO38" s="7"/>
      <c r="AP38" s="2"/>
      <c r="AQ38" s="2"/>
      <c r="AR38" s="2"/>
      <c r="AS38" s="7"/>
      <c r="AT38" s="2"/>
      <c r="AU38" s="2">
        <v>15.0</v>
      </c>
    </row>
    <row r="39" ht="18.0" customHeight="1">
      <c r="A39" s="42"/>
      <c r="B39" s="528">
        <v>7.0</v>
      </c>
      <c r="C39" s="529" t="s">
        <v>157</v>
      </c>
      <c r="D39" s="529">
        <v>15.0</v>
      </c>
      <c r="E39" s="529" t="s">
        <v>158</v>
      </c>
      <c r="F39" s="530" t="s">
        <v>159</v>
      </c>
      <c r="G39" s="531"/>
      <c r="H39" s="528">
        <v>5.0</v>
      </c>
      <c r="I39" s="529" t="s">
        <v>157</v>
      </c>
      <c r="J39" s="529">
        <v>45.0</v>
      </c>
      <c r="K39" s="529" t="s">
        <v>158</v>
      </c>
      <c r="L39" s="530" t="s">
        <v>159</v>
      </c>
      <c r="M39" s="531"/>
      <c r="N39" s="532">
        <v>151.0</v>
      </c>
      <c r="O39" s="533" t="s">
        <v>159</v>
      </c>
      <c r="P39" s="531"/>
      <c r="Q39" s="51"/>
      <c r="R39" s="2"/>
      <c r="S39" s="2"/>
      <c r="T39" s="2"/>
      <c r="U39" s="2"/>
      <c r="V39" s="2"/>
      <c r="W39" s="2"/>
      <c r="X39" s="2"/>
      <c r="Y39" s="2"/>
      <c r="Z39" s="2"/>
      <c r="AA39" s="2"/>
      <c r="AB39" s="2"/>
      <c r="AC39" s="2"/>
      <c r="AD39" s="2"/>
      <c r="AE39" s="2"/>
      <c r="AF39" s="2"/>
      <c r="AG39" s="2"/>
      <c r="AH39" s="338"/>
      <c r="AI39" s="517"/>
      <c r="AJ39" s="517"/>
      <c r="AK39" s="522" t="s">
        <v>76</v>
      </c>
      <c r="AL39" s="523">
        <f t="shared" ref="AL39:AM39" si="78">MAX(AL28:AL35)</f>
        <v>145</v>
      </c>
      <c r="AM39" s="523">
        <f t="shared" si="78"/>
        <v>159</v>
      </c>
      <c r="AN39" s="342"/>
      <c r="AO39" s="7"/>
      <c r="AP39" s="2"/>
      <c r="AQ39" s="2"/>
      <c r="AR39" s="2"/>
      <c r="AS39" s="7"/>
      <c r="AT39" s="2"/>
      <c r="AU39" s="2">
        <v>12.0</v>
      </c>
    </row>
    <row r="40" ht="12.75" customHeight="1">
      <c r="A40" s="42"/>
      <c r="B40" s="534">
        <v>8.0</v>
      </c>
      <c r="C40" s="535" t="s">
        <v>157</v>
      </c>
      <c r="D40" s="536">
        <v>0.0</v>
      </c>
      <c r="E40" s="536" t="s">
        <v>158</v>
      </c>
      <c r="F40" s="537" t="s">
        <v>160</v>
      </c>
      <c r="G40" s="538"/>
      <c r="H40" s="534">
        <v>4.0</v>
      </c>
      <c r="I40" s="535" t="s">
        <v>157</v>
      </c>
      <c r="J40" s="536">
        <v>30.0</v>
      </c>
      <c r="K40" s="536" t="s">
        <v>158</v>
      </c>
      <c r="L40" s="537" t="s">
        <v>160</v>
      </c>
      <c r="M40" s="538"/>
      <c r="N40" s="539">
        <f>AL34</f>
        <v>145</v>
      </c>
      <c r="O40" s="537" t="s">
        <v>160</v>
      </c>
      <c r="P40" s="538"/>
      <c r="Q40" s="51"/>
      <c r="R40" s="2"/>
      <c r="S40" s="2"/>
      <c r="T40" s="2"/>
      <c r="U40" s="2"/>
      <c r="V40" s="2"/>
      <c r="W40" s="2"/>
      <c r="X40" s="2"/>
      <c r="Y40" s="2"/>
      <c r="Z40" s="2"/>
      <c r="AA40" s="2"/>
      <c r="AB40" s="2"/>
      <c r="AC40" s="2"/>
      <c r="AD40" s="2"/>
      <c r="AE40" s="2"/>
      <c r="AF40" s="2"/>
      <c r="AG40" s="2"/>
      <c r="AH40" s="338"/>
      <c r="AI40" s="517"/>
      <c r="AJ40" s="517"/>
      <c r="AK40" s="522" t="s">
        <v>0</v>
      </c>
      <c r="AL40" s="523">
        <f>MIN(AL28:AL33)</f>
        <v>19</v>
      </c>
      <c r="AM40" s="523">
        <f>MIN(AM28:AM35)</f>
        <v>18</v>
      </c>
      <c r="AN40" s="342"/>
      <c r="AO40" s="7"/>
      <c r="AP40" s="2"/>
      <c r="AQ40" s="2"/>
      <c r="AR40" s="2"/>
      <c r="AS40" s="7"/>
      <c r="AT40" s="2"/>
      <c r="AU40" s="2">
        <v>21.0</v>
      </c>
    </row>
    <row r="41" ht="12.75" customHeight="1">
      <c r="A41" s="42"/>
      <c r="B41" s="540" t="s">
        <v>161</v>
      </c>
      <c r="C41" s="29"/>
      <c r="D41" s="29"/>
      <c r="E41" s="29"/>
      <c r="F41" s="29"/>
      <c r="G41" s="29"/>
      <c r="H41" s="29"/>
      <c r="I41" s="29"/>
      <c r="J41" s="29"/>
      <c r="K41" s="29"/>
      <c r="L41" s="29"/>
      <c r="M41" s="29"/>
      <c r="N41" s="29"/>
      <c r="O41" s="29"/>
      <c r="P41" s="30"/>
      <c r="Q41" s="51"/>
      <c r="R41" s="2"/>
      <c r="S41" s="2"/>
      <c r="T41" s="2"/>
      <c r="U41" s="2"/>
      <c r="V41" s="2"/>
      <c r="W41" s="2"/>
      <c r="X41" s="2"/>
      <c r="Y41" s="2"/>
      <c r="Z41" s="2"/>
      <c r="AA41" s="2"/>
      <c r="AB41" s="2"/>
      <c r="AC41" s="2"/>
      <c r="AD41" s="2"/>
      <c r="AE41" s="2"/>
      <c r="AF41" s="2"/>
      <c r="AG41" s="2"/>
      <c r="AH41" s="338"/>
      <c r="AI41" s="541" t="s">
        <v>65</v>
      </c>
      <c r="AJ41" s="25"/>
      <c r="AK41" s="25"/>
      <c r="AL41" s="25"/>
      <c r="AM41" s="25"/>
      <c r="AN41" s="26"/>
      <c r="AO41" s="7"/>
      <c r="AP41" s="2"/>
      <c r="AQ41" s="2"/>
      <c r="AR41" s="2"/>
      <c r="AS41" s="7"/>
      <c r="AT41" s="2"/>
      <c r="AU41" s="2">
        <v>19.0</v>
      </c>
    </row>
    <row r="42" ht="12.75" customHeight="1">
      <c r="A42" s="42"/>
      <c r="B42" s="542" t="s">
        <v>162</v>
      </c>
      <c r="C42" s="247"/>
      <c r="D42" s="247"/>
      <c r="E42" s="247"/>
      <c r="F42" s="247"/>
      <c r="G42" s="247"/>
      <c r="H42" s="247"/>
      <c r="I42" s="247"/>
      <c r="J42" s="247"/>
      <c r="K42" s="247"/>
      <c r="L42" s="247"/>
      <c r="M42" s="247"/>
      <c r="N42" s="247"/>
      <c r="O42" s="247"/>
      <c r="P42" s="247"/>
      <c r="Q42" s="51"/>
      <c r="R42" s="2"/>
      <c r="S42" s="2"/>
      <c r="T42" s="2"/>
      <c r="U42" s="2"/>
      <c r="V42" s="2"/>
      <c r="W42" s="2"/>
      <c r="X42" s="2"/>
      <c r="Y42" s="2"/>
      <c r="Z42" s="2"/>
      <c r="AA42" s="2"/>
      <c r="AB42" s="2"/>
      <c r="AC42" s="2"/>
      <c r="AD42" s="2"/>
      <c r="AE42" s="2"/>
      <c r="AF42" s="2"/>
      <c r="AG42" s="2"/>
      <c r="AH42" s="338"/>
      <c r="AI42" s="543"/>
      <c r="AJ42" s="519" t="s">
        <v>19</v>
      </c>
      <c r="AK42" s="544" t="s">
        <v>67</v>
      </c>
      <c r="AL42" s="544" t="s">
        <v>68</v>
      </c>
      <c r="AM42" s="545" t="s">
        <v>69</v>
      </c>
      <c r="AN42" s="546" t="s">
        <v>2</v>
      </c>
      <c r="AO42" s="7"/>
      <c r="AP42" s="2"/>
      <c r="AQ42" s="2"/>
      <c r="AR42" s="2"/>
      <c r="AS42" s="7"/>
      <c r="AT42" s="2"/>
      <c r="AU42" s="2">
        <v>18.0</v>
      </c>
    </row>
    <row r="43" ht="12.75" customHeight="1">
      <c r="A43" s="42"/>
      <c r="Q43" s="51"/>
      <c r="R43" s="2"/>
      <c r="S43" s="2"/>
      <c r="T43" s="2"/>
      <c r="U43" s="2"/>
      <c r="V43" s="2"/>
      <c r="W43" s="2"/>
      <c r="X43" s="2"/>
      <c r="Y43" s="2"/>
      <c r="Z43" s="2"/>
      <c r="AA43" s="2"/>
      <c r="AB43" s="2"/>
      <c r="AC43" s="2"/>
      <c r="AD43" s="2"/>
      <c r="AE43" s="2"/>
      <c r="AF43" s="2"/>
      <c r="AG43" s="2"/>
      <c r="AH43" s="338"/>
      <c r="AI43" s="547">
        <v>45108.0</v>
      </c>
      <c r="AJ43" s="548">
        <v>0.0</v>
      </c>
      <c r="AK43" s="548">
        <v>15.0</v>
      </c>
      <c r="AL43" s="548">
        <v>1.0</v>
      </c>
      <c r="AM43" s="549">
        <f t="shared" ref="AM43:AM53" si="79">AL43-AJ43</f>
        <v>1</v>
      </c>
      <c r="AN43" s="550">
        <f t="shared" ref="AN43:AN53" si="80">AL43-AK43</f>
        <v>-14</v>
      </c>
      <c r="AO43" s="7"/>
      <c r="AP43" s="2"/>
      <c r="AQ43" s="2"/>
      <c r="AR43" s="2"/>
      <c r="AS43" s="7"/>
      <c r="AT43" s="2"/>
      <c r="AU43" s="2">
        <v>20.0</v>
      </c>
    </row>
    <row r="44" ht="12.75" customHeight="1">
      <c r="A44" s="42"/>
      <c r="Q44" s="2"/>
      <c r="R44" s="2"/>
      <c r="S44" s="2"/>
      <c r="T44" s="2"/>
      <c r="U44" s="2"/>
      <c r="V44" s="2"/>
      <c r="W44" s="2"/>
      <c r="X44" s="2"/>
      <c r="Y44" s="2"/>
      <c r="Z44" s="2"/>
      <c r="AA44" s="2"/>
      <c r="AB44" s="2"/>
      <c r="AC44" s="2"/>
      <c r="AD44" s="2"/>
      <c r="AE44" s="2"/>
      <c r="AF44" s="2"/>
      <c r="AG44" s="2"/>
      <c r="AH44" s="338"/>
      <c r="AI44" s="547">
        <v>45139.0</v>
      </c>
      <c r="AJ44" s="548">
        <v>9.0</v>
      </c>
      <c r="AK44" s="548">
        <v>23.0</v>
      </c>
      <c r="AL44" s="548">
        <v>12.0</v>
      </c>
      <c r="AM44" s="549">
        <f t="shared" si="79"/>
        <v>3</v>
      </c>
      <c r="AN44" s="550">
        <f t="shared" si="80"/>
        <v>-11</v>
      </c>
      <c r="AO44" s="7"/>
      <c r="AP44" s="2"/>
      <c r="AQ44" s="2"/>
      <c r="AR44" s="2"/>
      <c r="AS44" s="7"/>
      <c r="AT44" s="2"/>
      <c r="AU44" s="2">
        <v>17.0</v>
      </c>
    </row>
    <row r="45" ht="12.75" customHeight="1">
      <c r="A45" s="2"/>
      <c r="Q45" s="2"/>
      <c r="R45" s="2"/>
      <c r="S45" s="2"/>
      <c r="T45" s="2"/>
      <c r="U45" s="2"/>
      <c r="V45" s="2"/>
      <c r="W45" s="2"/>
      <c r="X45" s="2"/>
      <c r="Y45" s="2"/>
      <c r="Z45" s="2"/>
      <c r="AA45" s="2"/>
      <c r="AB45" s="2"/>
      <c r="AC45" s="2"/>
      <c r="AD45" s="2"/>
      <c r="AE45" s="2"/>
      <c r="AF45" s="2"/>
      <c r="AG45" s="2"/>
      <c r="AH45" s="338"/>
      <c r="AI45" s="547">
        <v>45170.0</v>
      </c>
      <c r="AJ45" s="548">
        <v>15.0</v>
      </c>
      <c r="AK45" s="548">
        <v>15.0</v>
      </c>
      <c r="AL45" s="548">
        <v>20.0</v>
      </c>
      <c r="AM45" s="549">
        <f t="shared" si="79"/>
        <v>5</v>
      </c>
      <c r="AN45" s="550">
        <f t="shared" si="80"/>
        <v>5</v>
      </c>
      <c r="AO45" s="7"/>
      <c r="AP45" s="2"/>
      <c r="AQ45" s="2"/>
      <c r="AR45" s="2"/>
      <c r="AS45" s="7"/>
      <c r="AT45" s="2"/>
      <c r="AU45" s="2">
        <v>21.0</v>
      </c>
    </row>
    <row r="46" ht="12.75" customHeight="1">
      <c r="A46" s="2"/>
      <c r="Q46" s="2"/>
      <c r="R46" s="2"/>
      <c r="S46" s="2"/>
      <c r="T46" s="2"/>
      <c r="U46" s="2"/>
      <c r="V46" s="2"/>
      <c r="W46" s="2"/>
      <c r="X46" s="2"/>
      <c r="Y46" s="2"/>
      <c r="Z46" s="2"/>
      <c r="AA46" s="2"/>
      <c r="AB46" s="2"/>
      <c r="AC46" s="2"/>
      <c r="AD46" s="2"/>
      <c r="AE46" s="2"/>
      <c r="AF46" s="2"/>
      <c r="AG46" s="2"/>
      <c r="AH46" s="338"/>
      <c r="AI46" s="547">
        <v>45200.0</v>
      </c>
      <c r="AJ46" s="548">
        <v>19.0</v>
      </c>
      <c r="AK46" s="548">
        <v>21.0</v>
      </c>
      <c r="AL46" s="548">
        <v>21.0</v>
      </c>
      <c r="AM46" s="549">
        <f t="shared" si="79"/>
        <v>2</v>
      </c>
      <c r="AN46" s="550">
        <f t="shared" si="80"/>
        <v>0</v>
      </c>
      <c r="AO46" s="7"/>
      <c r="AP46" s="2"/>
      <c r="AQ46" s="2"/>
      <c r="AR46" s="2"/>
      <c r="AS46" s="7"/>
      <c r="AT46" s="2"/>
      <c r="AU46" s="2">
        <f>SUM(AU34:AU45)</f>
        <v>208</v>
      </c>
    </row>
    <row r="47" ht="12.75" customHeight="1">
      <c r="A47" s="2"/>
      <c r="Q47" s="2"/>
      <c r="R47" s="2"/>
      <c r="S47" s="2"/>
      <c r="T47" s="2"/>
      <c r="U47" s="2"/>
      <c r="V47" s="2"/>
      <c r="W47" s="2"/>
      <c r="X47" s="2"/>
      <c r="Y47" s="2"/>
      <c r="Z47" s="2"/>
      <c r="AA47" s="2"/>
      <c r="AB47" s="2"/>
      <c r="AC47" s="2"/>
      <c r="AD47" s="2"/>
      <c r="AE47" s="2"/>
      <c r="AF47" s="2"/>
      <c r="AG47" s="2"/>
      <c r="AH47" s="338"/>
      <c r="AI47" s="547">
        <v>45231.0</v>
      </c>
      <c r="AJ47" s="548">
        <v>13.0</v>
      </c>
      <c r="AK47" s="548">
        <v>16.0</v>
      </c>
      <c r="AL47" s="548">
        <v>16.0</v>
      </c>
      <c r="AM47" s="549">
        <f t="shared" si="79"/>
        <v>3</v>
      </c>
      <c r="AN47" s="550">
        <f t="shared" si="80"/>
        <v>0</v>
      </c>
      <c r="AO47" s="7"/>
      <c r="AP47" s="2"/>
      <c r="AQ47" s="2"/>
      <c r="AR47" s="2"/>
      <c r="AS47" s="7"/>
      <c r="AT47" s="2"/>
      <c r="AU47" s="2"/>
    </row>
    <row r="48"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338"/>
      <c r="AI48" s="547">
        <v>45261.0</v>
      </c>
      <c r="AJ48" s="548">
        <v>11.0</v>
      </c>
      <c r="AK48" s="548">
        <v>11.0</v>
      </c>
      <c r="AL48" s="548">
        <v>11.0</v>
      </c>
      <c r="AM48" s="549">
        <f t="shared" si="79"/>
        <v>0</v>
      </c>
      <c r="AN48" s="550">
        <f t="shared" si="80"/>
        <v>0</v>
      </c>
      <c r="AO48" s="7"/>
      <c r="AP48" s="2"/>
      <c r="AQ48" s="2"/>
      <c r="AR48" s="2"/>
      <c r="AS48" s="7"/>
      <c r="AT48" s="2"/>
      <c r="AU48" s="2"/>
    </row>
    <row r="49" ht="12.75" customHeight="1">
      <c r="A49" s="2"/>
      <c r="B49" s="255"/>
      <c r="C49" s="255"/>
      <c r="D49" s="255"/>
      <c r="E49" s="255"/>
      <c r="F49" s="255"/>
      <c r="G49" s="255"/>
      <c r="H49" s="255"/>
      <c r="I49" s="255"/>
      <c r="J49" s="255"/>
      <c r="K49" s="255"/>
      <c r="L49" s="255"/>
      <c r="M49" s="255"/>
      <c r="N49" s="255"/>
      <c r="O49" s="255"/>
      <c r="P49" s="255"/>
      <c r="Q49" s="2"/>
      <c r="R49" s="2"/>
      <c r="S49" s="2"/>
      <c r="T49" s="2"/>
      <c r="U49" s="2"/>
      <c r="V49" s="2"/>
      <c r="W49" s="2"/>
      <c r="X49" s="2"/>
      <c r="Y49" s="2"/>
      <c r="Z49" s="2"/>
      <c r="AA49" s="2"/>
      <c r="AB49" s="2"/>
      <c r="AC49" s="2"/>
      <c r="AD49" s="2"/>
      <c r="AE49" s="2"/>
      <c r="AF49" s="2"/>
      <c r="AG49" s="2"/>
      <c r="AH49" s="338"/>
      <c r="AI49" s="547">
        <v>45292.0</v>
      </c>
      <c r="AJ49" s="548">
        <v>20.0</v>
      </c>
      <c r="AK49" s="548">
        <v>21.0</v>
      </c>
      <c r="AL49" s="548">
        <v>21.0</v>
      </c>
      <c r="AM49" s="549">
        <f t="shared" si="79"/>
        <v>1</v>
      </c>
      <c r="AN49" s="550">
        <f t="shared" si="80"/>
        <v>0</v>
      </c>
      <c r="AO49" s="7"/>
      <c r="AP49" s="2"/>
      <c r="AQ49" s="2"/>
      <c r="AR49" s="2"/>
      <c r="AS49" s="7"/>
      <c r="AT49" s="2"/>
      <c r="AU49" s="2"/>
    </row>
    <row r="50" ht="12.75" customHeight="1">
      <c r="A50" s="2"/>
      <c r="B50" s="255"/>
      <c r="C50" s="255"/>
      <c r="D50" s="255"/>
      <c r="E50" s="255"/>
      <c r="F50" s="255"/>
      <c r="G50" s="255"/>
      <c r="H50" s="255"/>
      <c r="I50" s="255"/>
      <c r="J50" s="255"/>
      <c r="K50" s="255"/>
      <c r="L50" s="255"/>
      <c r="M50" s="255"/>
      <c r="N50" s="255"/>
      <c r="O50" s="255"/>
      <c r="P50" s="255"/>
      <c r="Q50" s="2"/>
      <c r="R50" s="2"/>
      <c r="S50" s="2"/>
      <c r="T50" s="2"/>
      <c r="U50" s="2"/>
      <c r="V50" s="2"/>
      <c r="W50" s="2"/>
      <c r="X50" s="2"/>
      <c r="Y50" s="2"/>
      <c r="Z50" s="2"/>
      <c r="AA50" s="2"/>
      <c r="AB50" s="2"/>
      <c r="AC50" s="2"/>
      <c r="AD50" s="2"/>
      <c r="AE50" s="2"/>
      <c r="AF50" s="2"/>
      <c r="AG50" s="2"/>
      <c r="AH50" s="338"/>
      <c r="AI50" s="547">
        <v>45323.0</v>
      </c>
      <c r="AJ50" s="548">
        <v>15.0</v>
      </c>
      <c r="AK50" s="548">
        <v>15.0</v>
      </c>
      <c r="AL50" s="548">
        <v>20.0</v>
      </c>
      <c r="AM50" s="549">
        <f t="shared" si="79"/>
        <v>5</v>
      </c>
      <c r="AN50" s="550">
        <f t="shared" si="80"/>
        <v>5</v>
      </c>
      <c r="AO50" s="7"/>
      <c r="AP50" s="2"/>
      <c r="AQ50" s="2"/>
      <c r="AR50" s="2"/>
      <c r="AS50" s="7"/>
      <c r="AT50" s="2"/>
      <c r="AU50" s="2"/>
    </row>
    <row r="51" ht="12.75" customHeight="1">
      <c r="A51" s="2"/>
      <c r="B51" s="255"/>
      <c r="C51" s="255"/>
      <c r="D51" s="255"/>
      <c r="E51" s="255"/>
      <c r="F51" s="255"/>
      <c r="G51" s="255"/>
      <c r="H51" s="255"/>
      <c r="I51" s="255"/>
      <c r="J51" s="255"/>
      <c r="K51" s="255"/>
      <c r="L51" s="255"/>
      <c r="M51" s="255"/>
      <c r="N51" s="255"/>
      <c r="O51" s="255"/>
      <c r="P51" s="255"/>
      <c r="Q51" s="2"/>
      <c r="R51" s="2"/>
      <c r="S51" s="2"/>
      <c r="T51" s="2"/>
      <c r="U51" s="2"/>
      <c r="V51" s="2"/>
      <c r="W51" s="2"/>
      <c r="X51" s="2"/>
      <c r="Y51" s="2"/>
      <c r="Z51" s="2"/>
      <c r="AA51" s="2"/>
      <c r="AB51" s="2"/>
      <c r="AC51" s="2"/>
      <c r="AD51" s="2"/>
      <c r="AE51" s="2"/>
      <c r="AF51" s="2"/>
      <c r="AG51" s="2"/>
      <c r="AH51" s="338"/>
      <c r="AI51" s="547">
        <v>45352.0</v>
      </c>
      <c r="AJ51" s="548">
        <v>11.0</v>
      </c>
      <c r="AK51" s="548">
        <v>16.0</v>
      </c>
      <c r="AL51" s="548">
        <v>16.0</v>
      </c>
      <c r="AM51" s="549">
        <f t="shared" si="79"/>
        <v>5</v>
      </c>
      <c r="AN51" s="550">
        <f t="shared" si="80"/>
        <v>0</v>
      </c>
      <c r="AO51" s="7"/>
      <c r="AP51" s="2"/>
      <c r="AQ51" s="2"/>
      <c r="AR51" s="2"/>
      <c r="AS51" s="7"/>
      <c r="AT51" s="2"/>
      <c r="AU51" s="2"/>
    </row>
    <row r="52"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338"/>
      <c r="AI52" s="547">
        <v>45383.0</v>
      </c>
      <c r="AJ52" s="548">
        <v>22.0</v>
      </c>
      <c r="AK52" s="548">
        <v>21.0</v>
      </c>
      <c r="AL52" s="548">
        <v>21.0</v>
      </c>
      <c r="AM52" s="549">
        <f t="shared" si="79"/>
        <v>-1</v>
      </c>
      <c r="AN52" s="550">
        <f t="shared" si="80"/>
        <v>0</v>
      </c>
      <c r="AO52" s="7"/>
      <c r="AP52" s="2"/>
      <c r="AQ52" s="2"/>
      <c r="AR52" s="2"/>
      <c r="AS52" s="7"/>
      <c r="AT52" s="2"/>
      <c r="AU52" s="2"/>
    </row>
    <row r="53"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338"/>
      <c r="AI53" s="551">
        <v>45413.0</v>
      </c>
      <c r="AJ53" s="552">
        <v>19.0</v>
      </c>
      <c r="AK53" s="552">
        <v>14.0</v>
      </c>
      <c r="AL53" s="552">
        <v>18.0</v>
      </c>
      <c r="AM53" s="553">
        <f t="shared" si="79"/>
        <v>-1</v>
      </c>
      <c r="AN53" s="554">
        <f t="shared" si="80"/>
        <v>4</v>
      </c>
      <c r="AO53" s="7"/>
      <c r="AP53" s="2"/>
      <c r="AQ53" s="2"/>
      <c r="AR53" s="2"/>
      <c r="AS53" s="7"/>
      <c r="AT53" s="2"/>
      <c r="AU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338"/>
      <c r="AI54" s="541" t="s">
        <v>86</v>
      </c>
      <c r="AJ54" s="25"/>
      <c r="AK54" s="25"/>
      <c r="AL54" s="25"/>
      <c r="AM54" s="25"/>
      <c r="AN54" s="26"/>
      <c r="AO54" s="7"/>
      <c r="AP54" s="2"/>
      <c r="AQ54" s="2"/>
      <c r="AR54" s="2"/>
      <c r="AS54" s="7"/>
      <c r="AT54" s="2"/>
      <c r="AU54" s="2"/>
    </row>
    <row r="55"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338"/>
      <c r="AI55" s="555">
        <v>45444.0</v>
      </c>
      <c r="AJ55" s="485">
        <v>19.0</v>
      </c>
      <c r="AK55" s="485">
        <v>19.0</v>
      </c>
      <c r="AL55" s="485">
        <v>19.0</v>
      </c>
      <c r="AM55" s="556">
        <f t="shared" ref="AM55:AM56" si="82">AL55-AJ55</f>
        <v>0</v>
      </c>
      <c r="AN55" s="557">
        <f t="shared" ref="AN55:AN56" si="83">AL55-AK55</f>
        <v>0</v>
      </c>
      <c r="AO55" s="7"/>
      <c r="AP55" s="2"/>
      <c r="AQ55" s="2"/>
      <c r="AR55" s="2"/>
      <c r="AS55" s="7"/>
      <c r="AT55" s="2"/>
      <c r="AU55" s="2"/>
    </row>
    <row r="5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338"/>
      <c r="AI56" s="558"/>
      <c r="AJ56" s="559">
        <f t="shared" ref="AJ56:AL56" si="81">SUM(AJ43:AJ55)</f>
        <v>173</v>
      </c>
      <c r="AK56" s="559">
        <f t="shared" si="81"/>
        <v>207</v>
      </c>
      <c r="AL56" s="559">
        <f t="shared" si="81"/>
        <v>196</v>
      </c>
      <c r="AM56" s="560">
        <f t="shared" si="82"/>
        <v>23</v>
      </c>
      <c r="AN56" s="561">
        <f t="shared" si="83"/>
        <v>-11</v>
      </c>
      <c r="AO56" s="7"/>
      <c r="AP56" s="2"/>
      <c r="AQ56" s="2"/>
      <c r="AR56" s="2"/>
      <c r="AS56" s="7"/>
      <c r="AT56" s="2"/>
      <c r="AU56" s="2"/>
    </row>
    <row r="57"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338"/>
      <c r="AI57" s="2"/>
      <c r="AJ57" s="2"/>
      <c r="AK57" s="2"/>
      <c r="AL57" s="2"/>
      <c r="AM57" s="2"/>
      <c r="AN57" s="7"/>
      <c r="AO57" s="7"/>
      <c r="AP57" s="2"/>
      <c r="AQ57" s="2"/>
      <c r="AR57" s="2"/>
      <c r="AS57" s="7"/>
      <c r="AT57" s="2"/>
      <c r="AU57" s="2"/>
    </row>
    <row r="58"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338"/>
      <c r="AI58" s="2"/>
      <c r="AJ58" s="2"/>
      <c r="AK58" s="2"/>
      <c r="AL58" s="2"/>
      <c r="AM58" s="2"/>
      <c r="AN58" s="7"/>
      <c r="AO58" s="7"/>
      <c r="AP58" s="2"/>
      <c r="AQ58" s="2"/>
      <c r="AR58" s="2"/>
      <c r="AS58" s="7"/>
      <c r="AT58" s="2"/>
      <c r="AU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338"/>
      <c r="AI59" s="2"/>
      <c r="AJ59" s="2"/>
      <c r="AK59" s="2"/>
      <c r="AL59" s="2"/>
      <c r="AM59" s="2"/>
      <c r="AN59" s="7"/>
      <c r="AO59" s="7"/>
      <c r="AP59" s="2"/>
      <c r="AQ59" s="2"/>
      <c r="AR59" s="2"/>
      <c r="AS59" s="7"/>
      <c r="AT59" s="2"/>
      <c r="AU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338"/>
      <c r="AI60" s="2"/>
      <c r="AJ60" s="2"/>
      <c r="AK60" s="2"/>
      <c r="AL60" s="2"/>
      <c r="AM60" s="2"/>
      <c r="AN60" s="7"/>
      <c r="AO60" s="7"/>
      <c r="AP60" s="2"/>
      <c r="AQ60" s="2"/>
      <c r="AR60" s="2"/>
      <c r="AS60" s="7"/>
      <c r="AT60" s="2"/>
      <c r="AU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338"/>
      <c r="AI61" s="2"/>
      <c r="AJ61" s="2"/>
      <c r="AK61" s="2"/>
      <c r="AL61" s="2"/>
      <c r="AM61" s="2"/>
      <c r="AN61" s="7"/>
      <c r="AO61" s="7"/>
      <c r="AP61" s="2"/>
      <c r="AQ61" s="2"/>
      <c r="AR61" s="2"/>
      <c r="AS61" s="7"/>
      <c r="AT61" s="2"/>
      <c r="AU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338"/>
      <c r="AI62" s="2"/>
      <c r="AJ62" s="2"/>
      <c r="AK62" s="2"/>
      <c r="AL62" s="2"/>
      <c r="AM62" s="2"/>
      <c r="AN62" s="7"/>
      <c r="AO62" s="7"/>
      <c r="AP62" s="2"/>
      <c r="AQ62" s="2"/>
      <c r="AR62" s="2"/>
      <c r="AS62" s="7"/>
      <c r="AT62" s="2"/>
      <c r="AU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338"/>
      <c r="AI63" s="2"/>
      <c r="AJ63" s="2"/>
      <c r="AK63" s="2"/>
      <c r="AL63" s="2"/>
      <c r="AM63" s="2"/>
      <c r="AN63" s="7"/>
      <c r="AO63" s="7"/>
      <c r="AP63" s="2"/>
      <c r="AQ63" s="2"/>
      <c r="AR63" s="2"/>
      <c r="AS63" s="7"/>
      <c r="AT63" s="2"/>
      <c r="AU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338"/>
      <c r="AI64" s="2"/>
      <c r="AJ64" s="2"/>
      <c r="AK64" s="2"/>
      <c r="AL64" s="2"/>
      <c r="AM64" s="2"/>
      <c r="AN64" s="7"/>
      <c r="AO64" s="7"/>
      <c r="AP64" s="2"/>
      <c r="AQ64" s="2"/>
      <c r="AR64" s="2"/>
      <c r="AS64" s="7"/>
      <c r="AT64" s="2"/>
      <c r="AU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338"/>
      <c r="AI65" s="2"/>
      <c r="AJ65" s="2"/>
      <c r="AK65" s="2"/>
      <c r="AL65" s="2"/>
      <c r="AM65" s="2"/>
      <c r="AN65" s="7"/>
      <c r="AO65" s="7"/>
      <c r="AP65" s="2"/>
      <c r="AQ65" s="2"/>
      <c r="AR65" s="2"/>
      <c r="AS65" s="7"/>
      <c r="AT65" s="2"/>
      <c r="AU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338"/>
      <c r="AI66" s="2"/>
      <c r="AJ66" s="2"/>
      <c r="AK66" s="2"/>
      <c r="AL66" s="2"/>
      <c r="AM66" s="2"/>
      <c r="AN66" s="7"/>
      <c r="AO66" s="7"/>
      <c r="AP66" s="2"/>
      <c r="AQ66" s="2"/>
      <c r="AR66" s="2"/>
      <c r="AS66" s="7"/>
      <c r="AT66" s="2"/>
      <c r="AU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338"/>
      <c r="AI67" s="2"/>
      <c r="AJ67" s="2"/>
      <c r="AK67" s="2"/>
      <c r="AL67" s="2"/>
      <c r="AM67" s="2"/>
      <c r="AN67" s="7"/>
      <c r="AO67" s="7"/>
      <c r="AP67" s="2"/>
      <c r="AQ67" s="2"/>
      <c r="AR67" s="2"/>
      <c r="AS67" s="7"/>
      <c r="AT67" s="2"/>
      <c r="AU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338"/>
      <c r="AI68" s="2"/>
      <c r="AJ68" s="2"/>
      <c r="AK68" s="2"/>
      <c r="AL68" s="2"/>
      <c r="AM68" s="2"/>
      <c r="AN68" s="7"/>
      <c r="AO68" s="7"/>
      <c r="AP68" s="2"/>
      <c r="AQ68" s="2"/>
      <c r="AR68" s="2"/>
      <c r="AS68" s="7"/>
      <c r="AT68" s="2"/>
      <c r="AU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338"/>
      <c r="AI69" s="2"/>
      <c r="AJ69" s="2"/>
      <c r="AK69" s="2"/>
      <c r="AL69" s="2"/>
      <c r="AM69" s="2"/>
      <c r="AN69" s="7"/>
      <c r="AO69" s="7"/>
      <c r="AP69" s="2"/>
      <c r="AQ69" s="2"/>
      <c r="AR69" s="2"/>
      <c r="AS69" s="7"/>
      <c r="AT69" s="2"/>
      <c r="AU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338"/>
      <c r="AI70" s="2"/>
      <c r="AJ70" s="2"/>
      <c r="AK70" s="2"/>
      <c r="AL70" s="2"/>
      <c r="AM70" s="2"/>
      <c r="AN70" s="7"/>
      <c r="AO70" s="7"/>
      <c r="AP70" s="2"/>
      <c r="AQ70" s="2"/>
      <c r="AR70" s="2"/>
      <c r="AS70" s="7"/>
      <c r="AT70" s="2"/>
      <c r="AU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338"/>
      <c r="AI71" s="2"/>
      <c r="AJ71" s="2"/>
      <c r="AK71" s="2"/>
      <c r="AL71" s="2"/>
      <c r="AM71" s="2"/>
      <c r="AN71" s="7"/>
      <c r="AO71" s="7"/>
      <c r="AP71" s="2"/>
      <c r="AQ71" s="2"/>
      <c r="AR71" s="2"/>
      <c r="AS71" s="7"/>
      <c r="AT71" s="2"/>
      <c r="AU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338"/>
      <c r="AI72" s="2"/>
      <c r="AJ72" s="2"/>
      <c r="AK72" s="2"/>
      <c r="AL72" s="2"/>
      <c r="AM72" s="2"/>
      <c r="AN72" s="7"/>
      <c r="AO72" s="7"/>
      <c r="AP72" s="2"/>
      <c r="AQ72" s="2"/>
      <c r="AR72" s="2"/>
      <c r="AS72" s="7"/>
      <c r="AT72" s="2"/>
      <c r="AU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338"/>
      <c r="AI73" s="2"/>
      <c r="AJ73" s="2"/>
      <c r="AK73" s="2"/>
      <c r="AL73" s="2"/>
      <c r="AM73" s="2"/>
      <c r="AN73" s="7"/>
      <c r="AO73" s="7"/>
      <c r="AP73" s="2"/>
      <c r="AQ73" s="2"/>
      <c r="AR73" s="2"/>
      <c r="AS73" s="7"/>
      <c r="AT73" s="2"/>
      <c r="AU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338"/>
      <c r="AI74" s="2"/>
      <c r="AJ74" s="2"/>
      <c r="AK74" s="2"/>
      <c r="AL74" s="2"/>
      <c r="AM74" s="2"/>
      <c r="AN74" s="7"/>
      <c r="AO74" s="7"/>
      <c r="AP74" s="2"/>
      <c r="AQ74" s="2"/>
      <c r="AR74" s="2"/>
      <c r="AS74" s="7"/>
      <c r="AT74" s="2"/>
      <c r="AU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338"/>
      <c r="AI75" s="2"/>
      <c r="AJ75" s="2"/>
      <c r="AK75" s="2"/>
      <c r="AL75" s="2"/>
      <c r="AM75" s="2"/>
      <c r="AN75" s="7"/>
      <c r="AO75" s="7"/>
      <c r="AP75" s="2"/>
      <c r="AQ75" s="2"/>
      <c r="AR75" s="2"/>
      <c r="AS75" s="7"/>
      <c r="AT75" s="2"/>
      <c r="AU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338"/>
      <c r="AI76" s="2"/>
      <c r="AJ76" s="2"/>
      <c r="AK76" s="2"/>
      <c r="AL76" s="2"/>
      <c r="AM76" s="2"/>
      <c r="AN76" s="7"/>
      <c r="AO76" s="7"/>
      <c r="AP76" s="2"/>
      <c r="AQ76" s="2"/>
      <c r="AR76" s="2"/>
      <c r="AS76" s="7"/>
      <c r="AT76" s="2"/>
      <c r="AU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338"/>
      <c r="AI77" s="2"/>
      <c r="AJ77" s="2"/>
      <c r="AK77" s="2"/>
      <c r="AL77" s="2"/>
      <c r="AM77" s="2"/>
      <c r="AN77" s="7"/>
      <c r="AO77" s="7"/>
      <c r="AP77" s="2"/>
      <c r="AQ77" s="2"/>
      <c r="AR77" s="2"/>
      <c r="AS77" s="7"/>
      <c r="AT77" s="2"/>
      <c r="AU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338"/>
      <c r="AI78" s="2"/>
      <c r="AJ78" s="2"/>
      <c r="AK78" s="2"/>
      <c r="AL78" s="2"/>
      <c r="AM78" s="2"/>
      <c r="AN78" s="7"/>
      <c r="AO78" s="7"/>
      <c r="AP78" s="2"/>
      <c r="AQ78" s="2"/>
      <c r="AR78" s="2"/>
      <c r="AS78" s="7"/>
      <c r="AT78" s="2"/>
      <c r="AU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338"/>
      <c r="AI79" s="2"/>
      <c r="AJ79" s="2"/>
      <c r="AK79" s="2"/>
      <c r="AL79" s="2"/>
      <c r="AM79" s="2"/>
      <c r="AN79" s="7"/>
      <c r="AO79" s="7"/>
      <c r="AP79" s="2"/>
      <c r="AQ79" s="2"/>
      <c r="AR79" s="2"/>
      <c r="AS79" s="7"/>
      <c r="AT79" s="2"/>
      <c r="AU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338"/>
      <c r="AI80" s="2"/>
      <c r="AJ80" s="2"/>
      <c r="AK80" s="2"/>
      <c r="AL80" s="2"/>
      <c r="AM80" s="2"/>
      <c r="AN80" s="7"/>
      <c r="AO80" s="7"/>
      <c r="AP80" s="2"/>
      <c r="AQ80" s="2"/>
      <c r="AR80" s="2"/>
      <c r="AS80" s="7"/>
      <c r="AT80" s="2"/>
      <c r="AU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338"/>
      <c r="AI81" s="2"/>
      <c r="AJ81" s="2"/>
      <c r="AK81" s="2"/>
      <c r="AL81" s="2"/>
      <c r="AM81" s="2"/>
      <c r="AN81" s="7"/>
      <c r="AO81" s="7"/>
      <c r="AP81" s="2"/>
      <c r="AQ81" s="2"/>
      <c r="AR81" s="2"/>
      <c r="AS81" s="7"/>
      <c r="AT81" s="2"/>
      <c r="AU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338"/>
      <c r="AI82" s="2"/>
      <c r="AJ82" s="2"/>
      <c r="AK82" s="2"/>
      <c r="AL82" s="2"/>
      <c r="AM82" s="2"/>
      <c r="AN82" s="7"/>
      <c r="AO82" s="7"/>
      <c r="AP82" s="2"/>
      <c r="AQ82" s="2"/>
      <c r="AR82" s="2"/>
      <c r="AS82" s="7"/>
      <c r="AT82" s="2"/>
      <c r="AU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338"/>
      <c r="AI83" s="2"/>
      <c r="AJ83" s="2"/>
      <c r="AK83" s="2"/>
      <c r="AL83" s="2"/>
      <c r="AM83" s="2"/>
      <c r="AN83" s="7"/>
      <c r="AO83" s="7"/>
      <c r="AP83" s="2"/>
      <c r="AQ83" s="2"/>
      <c r="AR83" s="2"/>
      <c r="AS83" s="7"/>
      <c r="AT83" s="2"/>
      <c r="AU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338"/>
      <c r="AI84" s="2"/>
      <c r="AJ84" s="2"/>
      <c r="AK84" s="2"/>
      <c r="AL84" s="2"/>
      <c r="AM84" s="2"/>
      <c r="AN84" s="7"/>
      <c r="AO84" s="7"/>
      <c r="AP84" s="2"/>
      <c r="AQ84" s="2"/>
      <c r="AR84" s="2"/>
      <c r="AS84" s="7"/>
      <c r="AT84" s="2"/>
      <c r="AU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338"/>
      <c r="AI85" s="2"/>
      <c r="AJ85" s="2"/>
      <c r="AK85" s="2"/>
      <c r="AL85" s="2"/>
      <c r="AM85" s="2"/>
      <c r="AN85" s="7"/>
      <c r="AO85" s="7"/>
      <c r="AP85" s="2"/>
      <c r="AQ85" s="2"/>
      <c r="AR85" s="2"/>
      <c r="AS85" s="7"/>
      <c r="AT85" s="2"/>
      <c r="AU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338"/>
      <c r="AI86" s="2"/>
      <c r="AJ86" s="2"/>
      <c r="AK86" s="2"/>
      <c r="AL86" s="2"/>
      <c r="AM86" s="2"/>
      <c r="AN86" s="7"/>
      <c r="AO86" s="7"/>
      <c r="AP86" s="2"/>
      <c r="AQ86" s="2"/>
      <c r="AR86" s="2"/>
      <c r="AS86" s="7"/>
      <c r="AT86" s="2"/>
      <c r="AU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338"/>
      <c r="AI87" s="2"/>
      <c r="AJ87" s="2"/>
      <c r="AK87" s="2"/>
      <c r="AL87" s="2"/>
      <c r="AM87" s="2"/>
      <c r="AN87" s="7"/>
      <c r="AO87" s="7"/>
      <c r="AP87" s="2"/>
      <c r="AQ87" s="2"/>
      <c r="AR87" s="2"/>
      <c r="AS87" s="7"/>
      <c r="AT87" s="2"/>
      <c r="AU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338"/>
      <c r="AI88" s="2"/>
      <c r="AJ88" s="2"/>
      <c r="AK88" s="2"/>
      <c r="AL88" s="2"/>
      <c r="AM88" s="2"/>
      <c r="AN88" s="7"/>
      <c r="AO88" s="7"/>
      <c r="AP88" s="2"/>
      <c r="AQ88" s="2"/>
      <c r="AR88" s="2"/>
      <c r="AS88" s="7"/>
      <c r="AT88" s="2"/>
      <c r="AU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338"/>
      <c r="AI89" s="2"/>
      <c r="AJ89" s="2"/>
      <c r="AK89" s="2"/>
      <c r="AL89" s="2"/>
      <c r="AM89" s="2"/>
      <c r="AN89" s="7"/>
      <c r="AO89" s="7"/>
      <c r="AP89" s="2"/>
      <c r="AQ89" s="2"/>
      <c r="AR89" s="2"/>
      <c r="AS89" s="7"/>
      <c r="AT89" s="2"/>
      <c r="AU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338"/>
      <c r="AI90" s="2"/>
      <c r="AJ90" s="2"/>
      <c r="AK90" s="2"/>
      <c r="AL90" s="2"/>
      <c r="AM90" s="2"/>
      <c r="AN90" s="7"/>
      <c r="AO90" s="7"/>
      <c r="AP90" s="2"/>
      <c r="AQ90" s="2"/>
      <c r="AR90" s="2"/>
      <c r="AS90" s="7"/>
      <c r="AT90" s="2"/>
      <c r="AU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338"/>
      <c r="AI91" s="2"/>
      <c r="AJ91" s="2"/>
      <c r="AK91" s="2"/>
      <c r="AL91" s="2"/>
      <c r="AM91" s="2"/>
      <c r="AN91" s="7"/>
      <c r="AO91" s="7"/>
      <c r="AP91" s="2"/>
      <c r="AQ91" s="2"/>
      <c r="AR91" s="2"/>
      <c r="AS91" s="7"/>
      <c r="AT91" s="2"/>
      <c r="AU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338"/>
      <c r="AI92" s="2"/>
      <c r="AJ92" s="2"/>
      <c r="AK92" s="2"/>
      <c r="AL92" s="2"/>
      <c r="AM92" s="2"/>
      <c r="AN92" s="7"/>
      <c r="AO92" s="7"/>
      <c r="AP92" s="2"/>
      <c r="AQ92" s="2"/>
      <c r="AR92" s="2"/>
      <c r="AS92" s="7"/>
      <c r="AT92" s="2"/>
      <c r="AU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338"/>
      <c r="AI93" s="2"/>
      <c r="AJ93" s="2"/>
      <c r="AK93" s="2"/>
      <c r="AL93" s="2"/>
      <c r="AM93" s="2"/>
      <c r="AN93" s="7"/>
      <c r="AO93" s="7"/>
      <c r="AP93" s="2"/>
      <c r="AQ93" s="2"/>
      <c r="AR93" s="2"/>
      <c r="AS93" s="7"/>
      <c r="AT93" s="2"/>
      <c r="AU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338"/>
      <c r="AI94" s="2"/>
      <c r="AJ94" s="2"/>
      <c r="AK94" s="2"/>
      <c r="AL94" s="2"/>
      <c r="AM94" s="2"/>
      <c r="AN94" s="7"/>
      <c r="AO94" s="7"/>
      <c r="AP94" s="2"/>
      <c r="AQ94" s="2"/>
      <c r="AR94" s="2"/>
      <c r="AS94" s="7"/>
      <c r="AT94" s="2"/>
      <c r="AU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338"/>
      <c r="AI95" s="2"/>
      <c r="AJ95" s="2"/>
      <c r="AK95" s="2"/>
      <c r="AL95" s="2"/>
      <c r="AM95" s="2"/>
      <c r="AN95" s="7"/>
      <c r="AO95" s="7"/>
      <c r="AP95" s="2"/>
      <c r="AQ95" s="2"/>
      <c r="AR95" s="2"/>
      <c r="AS95" s="7"/>
      <c r="AT95" s="2"/>
      <c r="AU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338"/>
      <c r="AI96" s="2"/>
      <c r="AJ96" s="2"/>
      <c r="AK96" s="2"/>
      <c r="AL96" s="2"/>
      <c r="AM96" s="2"/>
      <c r="AN96" s="7"/>
      <c r="AO96" s="7"/>
      <c r="AP96" s="2"/>
      <c r="AQ96" s="2"/>
      <c r="AR96" s="2"/>
      <c r="AS96" s="7"/>
      <c r="AT96" s="2"/>
      <c r="AU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338"/>
      <c r="AI97" s="2"/>
      <c r="AJ97" s="2"/>
      <c r="AK97" s="2"/>
      <c r="AL97" s="2"/>
      <c r="AM97" s="2"/>
      <c r="AN97" s="7"/>
      <c r="AO97" s="7"/>
      <c r="AP97" s="2"/>
      <c r="AQ97" s="2"/>
      <c r="AR97" s="2"/>
      <c r="AS97" s="7"/>
      <c r="AT97" s="2"/>
      <c r="AU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338"/>
      <c r="AI98" s="2"/>
      <c r="AJ98" s="2"/>
      <c r="AK98" s="2"/>
      <c r="AL98" s="2"/>
      <c r="AM98" s="2"/>
      <c r="AN98" s="7"/>
      <c r="AO98" s="7"/>
      <c r="AP98" s="2"/>
      <c r="AQ98" s="2"/>
      <c r="AR98" s="2"/>
      <c r="AS98" s="7"/>
      <c r="AT98" s="2"/>
      <c r="AU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338"/>
      <c r="AI99" s="2"/>
      <c r="AJ99" s="2"/>
      <c r="AK99" s="2"/>
      <c r="AL99" s="2"/>
      <c r="AM99" s="2"/>
      <c r="AN99" s="7"/>
      <c r="AO99" s="7"/>
      <c r="AP99" s="2"/>
      <c r="AQ99" s="2"/>
      <c r="AR99" s="2"/>
      <c r="AS99" s="7"/>
      <c r="AT99" s="2"/>
      <c r="AU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338"/>
      <c r="AI100" s="2"/>
      <c r="AJ100" s="2"/>
      <c r="AK100" s="2"/>
      <c r="AL100" s="2"/>
      <c r="AM100" s="2"/>
      <c r="AN100" s="7"/>
      <c r="AO100" s="7"/>
      <c r="AP100" s="2"/>
      <c r="AQ100" s="2"/>
      <c r="AR100" s="2"/>
      <c r="AS100" s="7"/>
      <c r="AT100" s="2"/>
      <c r="AU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338"/>
      <c r="AI101" s="2"/>
      <c r="AJ101" s="2"/>
      <c r="AK101" s="2"/>
      <c r="AL101" s="2"/>
      <c r="AM101" s="2"/>
      <c r="AN101" s="7"/>
      <c r="AO101" s="7"/>
      <c r="AP101" s="2"/>
      <c r="AQ101" s="2"/>
      <c r="AR101" s="2"/>
      <c r="AS101" s="7"/>
      <c r="AT101" s="2"/>
      <c r="AU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338"/>
      <c r="AI102" s="2"/>
      <c r="AJ102" s="2"/>
      <c r="AK102" s="2"/>
      <c r="AL102" s="2"/>
      <c r="AM102" s="2"/>
      <c r="AN102" s="7"/>
      <c r="AO102" s="7"/>
      <c r="AP102" s="2"/>
      <c r="AQ102" s="2"/>
      <c r="AR102" s="2"/>
      <c r="AS102" s="7"/>
      <c r="AT102" s="2"/>
      <c r="AU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338"/>
      <c r="AI103" s="2"/>
      <c r="AJ103" s="2"/>
      <c r="AK103" s="2"/>
      <c r="AL103" s="2"/>
      <c r="AM103" s="2"/>
      <c r="AN103" s="7"/>
      <c r="AO103" s="7"/>
      <c r="AP103" s="2"/>
      <c r="AQ103" s="2"/>
      <c r="AR103" s="2"/>
      <c r="AS103" s="7"/>
      <c r="AT103" s="2"/>
      <c r="AU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338"/>
      <c r="AI104" s="2"/>
      <c r="AJ104" s="2"/>
      <c r="AK104" s="2"/>
      <c r="AL104" s="2"/>
      <c r="AM104" s="2"/>
      <c r="AN104" s="7"/>
      <c r="AO104" s="7"/>
      <c r="AP104" s="2"/>
      <c r="AQ104" s="2"/>
      <c r="AR104" s="2"/>
      <c r="AS104" s="7"/>
      <c r="AT104" s="2"/>
      <c r="AU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338"/>
      <c r="AI105" s="2"/>
      <c r="AJ105" s="2"/>
      <c r="AK105" s="2"/>
      <c r="AL105" s="2"/>
      <c r="AM105" s="2"/>
      <c r="AN105" s="7"/>
      <c r="AO105" s="7"/>
      <c r="AP105" s="2"/>
      <c r="AQ105" s="2"/>
      <c r="AR105" s="2"/>
      <c r="AS105" s="7"/>
      <c r="AT105" s="2"/>
      <c r="AU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338"/>
      <c r="AI106" s="2"/>
      <c r="AJ106" s="2"/>
      <c r="AK106" s="2"/>
      <c r="AL106" s="2"/>
      <c r="AM106" s="2"/>
      <c r="AN106" s="7"/>
      <c r="AO106" s="7"/>
      <c r="AP106" s="2"/>
      <c r="AQ106" s="2"/>
      <c r="AR106" s="2"/>
      <c r="AS106" s="7"/>
      <c r="AT106" s="2"/>
      <c r="AU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338"/>
      <c r="AI107" s="2"/>
      <c r="AJ107" s="2"/>
      <c r="AK107" s="2"/>
      <c r="AL107" s="2"/>
      <c r="AM107" s="2"/>
      <c r="AN107" s="7"/>
      <c r="AO107" s="7"/>
      <c r="AP107" s="2"/>
      <c r="AQ107" s="2"/>
      <c r="AR107" s="2"/>
      <c r="AS107" s="7"/>
      <c r="AT107" s="2"/>
      <c r="AU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338"/>
      <c r="AI108" s="2"/>
      <c r="AJ108" s="2"/>
      <c r="AK108" s="2"/>
      <c r="AL108" s="2"/>
      <c r="AM108" s="2"/>
      <c r="AN108" s="7"/>
      <c r="AO108" s="7"/>
      <c r="AP108" s="2"/>
      <c r="AQ108" s="2"/>
      <c r="AR108" s="2"/>
      <c r="AS108" s="7"/>
      <c r="AT108" s="2"/>
      <c r="AU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338"/>
      <c r="AI109" s="2"/>
      <c r="AJ109" s="2"/>
      <c r="AK109" s="2"/>
      <c r="AL109" s="2"/>
      <c r="AM109" s="2"/>
      <c r="AN109" s="7"/>
      <c r="AO109" s="7"/>
      <c r="AP109" s="2"/>
      <c r="AQ109" s="2"/>
      <c r="AR109" s="2"/>
      <c r="AS109" s="7"/>
      <c r="AT109" s="2"/>
      <c r="AU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338"/>
      <c r="AI110" s="2"/>
      <c r="AJ110" s="2"/>
      <c r="AK110" s="2"/>
      <c r="AL110" s="2"/>
      <c r="AM110" s="2"/>
      <c r="AN110" s="7"/>
      <c r="AO110" s="7"/>
      <c r="AP110" s="2"/>
      <c r="AQ110" s="2"/>
      <c r="AR110" s="2"/>
      <c r="AS110" s="7"/>
      <c r="AT110" s="2"/>
      <c r="AU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338"/>
      <c r="AI111" s="2"/>
      <c r="AJ111" s="2"/>
      <c r="AK111" s="2"/>
      <c r="AL111" s="2"/>
      <c r="AM111" s="2"/>
      <c r="AN111" s="7"/>
      <c r="AO111" s="7"/>
      <c r="AP111" s="2"/>
      <c r="AQ111" s="2"/>
      <c r="AR111" s="2"/>
      <c r="AS111" s="7"/>
      <c r="AT111" s="2"/>
      <c r="AU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338"/>
      <c r="AI112" s="2"/>
      <c r="AJ112" s="2"/>
      <c r="AK112" s="2"/>
      <c r="AL112" s="2"/>
      <c r="AM112" s="2"/>
      <c r="AN112" s="7"/>
      <c r="AO112" s="7"/>
      <c r="AP112" s="2"/>
      <c r="AQ112" s="2"/>
      <c r="AR112" s="2"/>
      <c r="AS112" s="7"/>
      <c r="AT112" s="2"/>
      <c r="AU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338"/>
      <c r="AI113" s="2"/>
      <c r="AJ113" s="2"/>
      <c r="AK113" s="2"/>
      <c r="AL113" s="2"/>
      <c r="AM113" s="2"/>
      <c r="AN113" s="7"/>
      <c r="AO113" s="7"/>
      <c r="AP113" s="2"/>
      <c r="AQ113" s="2"/>
      <c r="AR113" s="2"/>
      <c r="AS113" s="7"/>
      <c r="AT113" s="2"/>
      <c r="AU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338"/>
      <c r="AI114" s="2"/>
      <c r="AJ114" s="2"/>
      <c r="AK114" s="2"/>
      <c r="AL114" s="2"/>
      <c r="AM114" s="2"/>
      <c r="AN114" s="7"/>
      <c r="AO114" s="7"/>
      <c r="AP114" s="2"/>
      <c r="AQ114" s="2"/>
      <c r="AR114" s="2"/>
      <c r="AS114" s="7"/>
      <c r="AT114" s="2"/>
      <c r="AU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338"/>
      <c r="AI115" s="2"/>
      <c r="AJ115" s="2"/>
      <c r="AK115" s="2"/>
      <c r="AL115" s="2"/>
      <c r="AM115" s="2"/>
      <c r="AN115" s="7"/>
      <c r="AO115" s="7"/>
      <c r="AP115" s="2"/>
      <c r="AQ115" s="2"/>
      <c r="AR115" s="2"/>
      <c r="AS115" s="7"/>
      <c r="AT115" s="2"/>
      <c r="AU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338"/>
      <c r="AI116" s="2"/>
      <c r="AJ116" s="2"/>
      <c r="AK116" s="2"/>
      <c r="AL116" s="2"/>
      <c r="AM116" s="2"/>
      <c r="AN116" s="7"/>
      <c r="AO116" s="7"/>
      <c r="AP116" s="2"/>
      <c r="AQ116" s="2"/>
      <c r="AR116" s="2"/>
      <c r="AS116" s="7"/>
      <c r="AT116" s="2"/>
      <c r="AU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338"/>
      <c r="AI117" s="2"/>
      <c r="AJ117" s="2"/>
      <c r="AK117" s="2"/>
      <c r="AL117" s="2"/>
      <c r="AM117" s="2"/>
      <c r="AN117" s="7"/>
      <c r="AO117" s="7"/>
      <c r="AP117" s="2"/>
      <c r="AQ117" s="2"/>
      <c r="AR117" s="2"/>
      <c r="AS117" s="7"/>
      <c r="AT117" s="2"/>
      <c r="AU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338"/>
      <c r="AI118" s="2"/>
      <c r="AJ118" s="2"/>
      <c r="AK118" s="2"/>
      <c r="AL118" s="2"/>
      <c r="AM118" s="2"/>
      <c r="AN118" s="7"/>
      <c r="AO118" s="7"/>
      <c r="AP118" s="2"/>
      <c r="AQ118" s="2"/>
      <c r="AR118" s="2"/>
      <c r="AS118" s="7"/>
      <c r="AT118" s="2"/>
      <c r="AU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338"/>
      <c r="AI119" s="2"/>
      <c r="AJ119" s="2"/>
      <c r="AK119" s="2"/>
      <c r="AL119" s="2"/>
      <c r="AM119" s="2"/>
      <c r="AN119" s="7"/>
      <c r="AO119" s="7"/>
      <c r="AP119" s="2"/>
      <c r="AQ119" s="2"/>
      <c r="AR119" s="2"/>
      <c r="AS119" s="7"/>
      <c r="AT119" s="2"/>
      <c r="AU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338"/>
      <c r="AI120" s="2"/>
      <c r="AJ120" s="2"/>
      <c r="AK120" s="2"/>
      <c r="AL120" s="2"/>
      <c r="AM120" s="2"/>
      <c r="AN120" s="7"/>
      <c r="AO120" s="7"/>
      <c r="AP120" s="2"/>
      <c r="AQ120" s="2"/>
      <c r="AR120" s="2"/>
      <c r="AS120" s="7"/>
      <c r="AT120" s="2"/>
      <c r="AU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338"/>
      <c r="AI121" s="2"/>
      <c r="AJ121" s="2"/>
      <c r="AK121" s="2"/>
      <c r="AL121" s="2"/>
      <c r="AM121" s="2"/>
      <c r="AN121" s="7"/>
      <c r="AO121" s="7"/>
      <c r="AP121" s="2"/>
      <c r="AQ121" s="2"/>
      <c r="AR121" s="2"/>
      <c r="AS121" s="7"/>
      <c r="AT121" s="2"/>
      <c r="AU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338"/>
      <c r="AI122" s="2"/>
      <c r="AJ122" s="2"/>
      <c r="AK122" s="2"/>
      <c r="AL122" s="2"/>
      <c r="AM122" s="2"/>
      <c r="AN122" s="7"/>
      <c r="AO122" s="7"/>
      <c r="AP122" s="2"/>
      <c r="AQ122" s="2"/>
      <c r="AR122" s="2"/>
      <c r="AS122" s="7"/>
      <c r="AT122" s="2"/>
      <c r="AU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338"/>
      <c r="AI123" s="2"/>
      <c r="AJ123" s="2"/>
      <c r="AK123" s="2"/>
      <c r="AL123" s="2"/>
      <c r="AM123" s="2"/>
      <c r="AN123" s="7"/>
      <c r="AO123" s="7"/>
      <c r="AP123" s="2"/>
      <c r="AQ123" s="2"/>
      <c r="AR123" s="2"/>
      <c r="AS123" s="7"/>
      <c r="AT123" s="2"/>
      <c r="AU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338"/>
      <c r="AI124" s="2"/>
      <c r="AJ124" s="2"/>
      <c r="AK124" s="2"/>
      <c r="AL124" s="2"/>
      <c r="AM124" s="2"/>
      <c r="AN124" s="7"/>
      <c r="AO124" s="7"/>
      <c r="AP124" s="2"/>
      <c r="AQ124" s="2"/>
      <c r="AR124" s="2"/>
      <c r="AS124" s="7"/>
      <c r="AT124" s="2"/>
      <c r="AU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338"/>
      <c r="AI125" s="2"/>
      <c r="AJ125" s="2"/>
      <c r="AK125" s="2"/>
      <c r="AL125" s="2"/>
      <c r="AM125" s="2"/>
      <c r="AN125" s="7"/>
      <c r="AO125" s="7"/>
      <c r="AP125" s="2"/>
      <c r="AQ125" s="2"/>
      <c r="AR125" s="2"/>
      <c r="AS125" s="7"/>
      <c r="AT125" s="2"/>
      <c r="AU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338"/>
      <c r="AI126" s="2"/>
      <c r="AJ126" s="2"/>
      <c r="AK126" s="2"/>
      <c r="AL126" s="2"/>
      <c r="AM126" s="2"/>
      <c r="AN126" s="7"/>
      <c r="AO126" s="7"/>
      <c r="AP126" s="2"/>
      <c r="AQ126" s="2"/>
      <c r="AR126" s="2"/>
      <c r="AS126" s="7"/>
      <c r="AT126" s="2"/>
      <c r="AU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338"/>
      <c r="AI127" s="2"/>
      <c r="AJ127" s="2"/>
      <c r="AK127" s="2"/>
      <c r="AL127" s="2"/>
      <c r="AM127" s="2"/>
      <c r="AN127" s="7"/>
      <c r="AO127" s="7"/>
      <c r="AP127" s="2"/>
      <c r="AQ127" s="2"/>
      <c r="AR127" s="2"/>
      <c r="AS127" s="7"/>
      <c r="AT127" s="2"/>
      <c r="AU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338"/>
      <c r="AI128" s="2"/>
      <c r="AJ128" s="2"/>
      <c r="AK128" s="2"/>
      <c r="AL128" s="2"/>
      <c r="AM128" s="2"/>
      <c r="AN128" s="7"/>
      <c r="AO128" s="7"/>
      <c r="AP128" s="2"/>
      <c r="AQ128" s="2"/>
      <c r="AR128" s="2"/>
      <c r="AS128" s="7"/>
      <c r="AT128" s="2"/>
      <c r="AU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338"/>
      <c r="AI129" s="2"/>
      <c r="AJ129" s="2"/>
      <c r="AK129" s="2"/>
      <c r="AL129" s="2"/>
      <c r="AM129" s="2"/>
      <c r="AN129" s="7"/>
      <c r="AO129" s="7"/>
      <c r="AP129" s="2"/>
      <c r="AQ129" s="2"/>
      <c r="AR129" s="2"/>
      <c r="AS129" s="7"/>
      <c r="AT129" s="2"/>
      <c r="AU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338"/>
      <c r="AI130" s="2"/>
      <c r="AJ130" s="2"/>
      <c r="AK130" s="2"/>
      <c r="AL130" s="2"/>
      <c r="AM130" s="2"/>
      <c r="AN130" s="7"/>
      <c r="AO130" s="7"/>
      <c r="AP130" s="2"/>
      <c r="AQ130" s="2"/>
      <c r="AR130" s="2"/>
      <c r="AS130" s="7"/>
      <c r="AT130" s="2"/>
      <c r="AU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338"/>
      <c r="AI131" s="2"/>
      <c r="AJ131" s="2"/>
      <c r="AK131" s="2"/>
      <c r="AL131" s="2"/>
      <c r="AM131" s="2"/>
      <c r="AN131" s="7"/>
      <c r="AO131" s="7"/>
      <c r="AP131" s="2"/>
      <c r="AQ131" s="2"/>
      <c r="AR131" s="2"/>
      <c r="AS131" s="7"/>
      <c r="AT131" s="2"/>
      <c r="AU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338"/>
      <c r="AI132" s="2"/>
      <c r="AJ132" s="2"/>
      <c r="AK132" s="2"/>
      <c r="AL132" s="2"/>
      <c r="AM132" s="2"/>
      <c r="AN132" s="7"/>
      <c r="AO132" s="7"/>
      <c r="AP132" s="2"/>
      <c r="AQ132" s="2"/>
      <c r="AR132" s="2"/>
      <c r="AS132" s="7"/>
      <c r="AT132" s="2"/>
      <c r="AU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338"/>
      <c r="AI133" s="2"/>
      <c r="AJ133" s="2"/>
      <c r="AK133" s="2"/>
      <c r="AL133" s="2"/>
      <c r="AM133" s="2"/>
      <c r="AN133" s="7"/>
      <c r="AO133" s="7"/>
      <c r="AP133" s="2"/>
      <c r="AQ133" s="2"/>
      <c r="AR133" s="2"/>
      <c r="AS133" s="7"/>
      <c r="AT133" s="2"/>
      <c r="AU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338"/>
      <c r="AI134" s="2"/>
      <c r="AJ134" s="2"/>
      <c r="AK134" s="2"/>
      <c r="AL134" s="2"/>
      <c r="AM134" s="2"/>
      <c r="AN134" s="7"/>
      <c r="AO134" s="7"/>
      <c r="AP134" s="2"/>
      <c r="AQ134" s="2"/>
      <c r="AR134" s="2"/>
      <c r="AS134" s="7"/>
      <c r="AT134" s="2"/>
      <c r="AU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338"/>
      <c r="AI135" s="2"/>
      <c r="AJ135" s="2"/>
      <c r="AK135" s="2"/>
      <c r="AL135" s="2"/>
      <c r="AM135" s="2"/>
      <c r="AN135" s="7"/>
      <c r="AO135" s="7"/>
      <c r="AP135" s="2"/>
      <c r="AQ135" s="2"/>
      <c r="AR135" s="2"/>
      <c r="AS135" s="7"/>
      <c r="AT135" s="2"/>
      <c r="AU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338"/>
      <c r="AI136" s="2"/>
      <c r="AJ136" s="2"/>
      <c r="AK136" s="2"/>
      <c r="AL136" s="2"/>
      <c r="AM136" s="2"/>
      <c r="AN136" s="7"/>
      <c r="AO136" s="7"/>
      <c r="AP136" s="2"/>
      <c r="AQ136" s="2"/>
      <c r="AR136" s="2"/>
      <c r="AS136" s="7"/>
      <c r="AT136" s="2"/>
      <c r="AU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338"/>
      <c r="AI137" s="2"/>
      <c r="AJ137" s="2"/>
      <c r="AK137" s="2"/>
      <c r="AL137" s="2"/>
      <c r="AM137" s="2"/>
      <c r="AN137" s="7"/>
      <c r="AO137" s="7"/>
      <c r="AP137" s="2"/>
      <c r="AQ137" s="2"/>
      <c r="AR137" s="2"/>
      <c r="AS137" s="7"/>
      <c r="AT137" s="2"/>
      <c r="AU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338"/>
      <c r="AI138" s="2"/>
      <c r="AJ138" s="2"/>
      <c r="AK138" s="2"/>
      <c r="AL138" s="2"/>
      <c r="AM138" s="2"/>
      <c r="AN138" s="7"/>
      <c r="AO138" s="7"/>
      <c r="AP138" s="2"/>
      <c r="AQ138" s="2"/>
      <c r="AR138" s="2"/>
      <c r="AS138" s="7"/>
      <c r="AT138" s="2"/>
      <c r="AU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338"/>
      <c r="AI139" s="2"/>
      <c r="AJ139" s="2"/>
      <c r="AK139" s="2"/>
      <c r="AL139" s="2"/>
      <c r="AM139" s="2"/>
      <c r="AN139" s="7"/>
      <c r="AO139" s="7"/>
      <c r="AP139" s="2"/>
      <c r="AQ139" s="2"/>
      <c r="AR139" s="2"/>
      <c r="AS139" s="7"/>
      <c r="AT139" s="2"/>
      <c r="AU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338"/>
      <c r="AI140" s="2"/>
      <c r="AJ140" s="2"/>
      <c r="AK140" s="2"/>
      <c r="AL140" s="2"/>
      <c r="AM140" s="2"/>
      <c r="AN140" s="7"/>
      <c r="AO140" s="7"/>
      <c r="AP140" s="2"/>
      <c r="AQ140" s="2"/>
      <c r="AR140" s="2"/>
      <c r="AS140" s="7"/>
      <c r="AT140" s="2"/>
      <c r="AU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338"/>
      <c r="AI141" s="2"/>
      <c r="AJ141" s="2"/>
      <c r="AK141" s="2"/>
      <c r="AL141" s="2"/>
      <c r="AM141" s="2"/>
      <c r="AN141" s="7"/>
      <c r="AO141" s="7"/>
      <c r="AP141" s="2"/>
      <c r="AQ141" s="2"/>
      <c r="AR141" s="2"/>
      <c r="AS141" s="7"/>
      <c r="AT141" s="2"/>
      <c r="AU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338"/>
      <c r="AI142" s="2"/>
      <c r="AJ142" s="2"/>
      <c r="AK142" s="2"/>
      <c r="AL142" s="2"/>
      <c r="AM142" s="2"/>
      <c r="AN142" s="7"/>
      <c r="AO142" s="7"/>
      <c r="AP142" s="2"/>
      <c r="AQ142" s="2"/>
      <c r="AR142" s="2"/>
      <c r="AS142" s="7"/>
      <c r="AT142" s="2"/>
      <c r="AU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338"/>
      <c r="AI143" s="2"/>
      <c r="AJ143" s="2"/>
      <c r="AK143" s="2"/>
      <c r="AL143" s="2"/>
      <c r="AM143" s="2"/>
      <c r="AN143" s="7"/>
      <c r="AO143" s="7"/>
      <c r="AP143" s="2"/>
      <c r="AQ143" s="2"/>
      <c r="AR143" s="2"/>
      <c r="AS143" s="7"/>
      <c r="AT143" s="2"/>
      <c r="AU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338"/>
      <c r="AI144" s="2"/>
      <c r="AJ144" s="2"/>
      <c r="AK144" s="2"/>
      <c r="AL144" s="2"/>
      <c r="AM144" s="2"/>
      <c r="AN144" s="7"/>
      <c r="AO144" s="7"/>
      <c r="AP144" s="2"/>
      <c r="AQ144" s="2"/>
      <c r="AR144" s="2"/>
      <c r="AS144" s="7"/>
      <c r="AT144" s="2"/>
      <c r="AU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338"/>
      <c r="AI145" s="2"/>
      <c r="AJ145" s="2"/>
      <c r="AK145" s="2"/>
      <c r="AL145" s="2"/>
      <c r="AM145" s="2"/>
      <c r="AN145" s="7"/>
      <c r="AO145" s="7"/>
      <c r="AP145" s="2"/>
      <c r="AQ145" s="2"/>
      <c r="AR145" s="2"/>
      <c r="AS145" s="7"/>
      <c r="AT145" s="2"/>
      <c r="AU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338"/>
      <c r="AI146" s="2"/>
      <c r="AJ146" s="2"/>
      <c r="AK146" s="2"/>
      <c r="AL146" s="2"/>
      <c r="AM146" s="2"/>
      <c r="AN146" s="7"/>
      <c r="AO146" s="7"/>
      <c r="AP146" s="2"/>
      <c r="AQ146" s="2"/>
      <c r="AR146" s="2"/>
      <c r="AS146" s="7"/>
      <c r="AT146" s="2"/>
      <c r="AU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338"/>
      <c r="AI147" s="2"/>
      <c r="AJ147" s="2"/>
      <c r="AK147" s="2"/>
      <c r="AL147" s="2"/>
      <c r="AM147" s="2"/>
      <c r="AN147" s="7"/>
      <c r="AO147" s="7"/>
      <c r="AP147" s="2"/>
      <c r="AQ147" s="2"/>
      <c r="AR147" s="2"/>
      <c r="AS147" s="7"/>
      <c r="AT147" s="2"/>
      <c r="AU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338"/>
      <c r="AI148" s="2"/>
      <c r="AJ148" s="2"/>
      <c r="AK148" s="2"/>
      <c r="AL148" s="2"/>
      <c r="AM148" s="2"/>
      <c r="AN148" s="7"/>
      <c r="AO148" s="7"/>
      <c r="AP148" s="2"/>
      <c r="AQ148" s="2"/>
      <c r="AR148" s="2"/>
      <c r="AS148" s="7"/>
      <c r="AT148" s="2"/>
      <c r="AU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338"/>
      <c r="AI149" s="2"/>
      <c r="AJ149" s="2"/>
      <c r="AK149" s="2"/>
      <c r="AL149" s="2"/>
      <c r="AM149" s="2"/>
      <c r="AN149" s="7"/>
      <c r="AO149" s="7"/>
      <c r="AP149" s="2"/>
      <c r="AQ149" s="2"/>
      <c r="AR149" s="2"/>
      <c r="AS149" s="7"/>
      <c r="AT149" s="2"/>
      <c r="AU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338"/>
      <c r="AI150" s="2"/>
      <c r="AJ150" s="2"/>
      <c r="AK150" s="2"/>
      <c r="AL150" s="2"/>
      <c r="AM150" s="2"/>
      <c r="AN150" s="7"/>
      <c r="AO150" s="7"/>
      <c r="AP150" s="2"/>
      <c r="AQ150" s="2"/>
      <c r="AR150" s="2"/>
      <c r="AS150" s="7"/>
      <c r="AT150" s="2"/>
      <c r="AU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338"/>
      <c r="AI151" s="2"/>
      <c r="AJ151" s="2"/>
      <c r="AK151" s="2"/>
      <c r="AL151" s="2"/>
      <c r="AM151" s="2"/>
      <c r="AN151" s="7"/>
      <c r="AO151" s="7"/>
      <c r="AP151" s="2"/>
      <c r="AQ151" s="2"/>
      <c r="AR151" s="2"/>
      <c r="AS151" s="7"/>
      <c r="AT151" s="2"/>
      <c r="AU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338"/>
      <c r="AI152" s="2"/>
      <c r="AJ152" s="2"/>
      <c r="AK152" s="2"/>
      <c r="AL152" s="2"/>
      <c r="AM152" s="2"/>
      <c r="AN152" s="7"/>
      <c r="AO152" s="7"/>
      <c r="AP152" s="2"/>
      <c r="AQ152" s="2"/>
      <c r="AR152" s="2"/>
      <c r="AS152" s="7"/>
      <c r="AT152" s="2"/>
      <c r="AU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338"/>
      <c r="AI153" s="2"/>
      <c r="AJ153" s="2"/>
      <c r="AK153" s="2"/>
      <c r="AL153" s="2"/>
      <c r="AM153" s="2"/>
      <c r="AN153" s="7"/>
      <c r="AO153" s="7"/>
      <c r="AP153" s="2"/>
      <c r="AQ153" s="2"/>
      <c r="AR153" s="2"/>
      <c r="AS153" s="7"/>
      <c r="AT153" s="2"/>
      <c r="AU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338"/>
      <c r="AI154" s="2"/>
      <c r="AJ154" s="2"/>
      <c r="AK154" s="2"/>
      <c r="AL154" s="2"/>
      <c r="AM154" s="2"/>
      <c r="AN154" s="7"/>
      <c r="AO154" s="7"/>
      <c r="AP154" s="2"/>
      <c r="AQ154" s="2"/>
      <c r="AR154" s="2"/>
      <c r="AS154" s="7"/>
      <c r="AT154" s="2"/>
      <c r="AU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338"/>
      <c r="AI155" s="2"/>
      <c r="AJ155" s="2"/>
      <c r="AK155" s="2"/>
      <c r="AL155" s="2"/>
      <c r="AM155" s="2"/>
      <c r="AN155" s="7"/>
      <c r="AO155" s="7"/>
      <c r="AP155" s="2"/>
      <c r="AQ155" s="2"/>
      <c r="AR155" s="2"/>
      <c r="AS155" s="7"/>
      <c r="AT155" s="2"/>
      <c r="AU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338"/>
      <c r="AI156" s="2"/>
      <c r="AJ156" s="2"/>
      <c r="AK156" s="2"/>
      <c r="AL156" s="2"/>
      <c r="AM156" s="2"/>
      <c r="AN156" s="7"/>
      <c r="AO156" s="7"/>
      <c r="AP156" s="2"/>
      <c r="AQ156" s="2"/>
      <c r="AR156" s="2"/>
      <c r="AS156" s="7"/>
      <c r="AT156" s="2"/>
      <c r="AU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338"/>
      <c r="AI157" s="2"/>
      <c r="AJ157" s="2"/>
      <c r="AK157" s="2"/>
      <c r="AL157" s="2"/>
      <c r="AM157" s="2"/>
      <c r="AN157" s="7"/>
      <c r="AO157" s="7"/>
      <c r="AP157" s="2"/>
      <c r="AQ157" s="2"/>
      <c r="AR157" s="2"/>
      <c r="AS157" s="7"/>
      <c r="AT157" s="2"/>
      <c r="AU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338"/>
      <c r="AI158" s="2"/>
      <c r="AJ158" s="2"/>
      <c r="AK158" s="2"/>
      <c r="AL158" s="2"/>
      <c r="AM158" s="2"/>
      <c r="AN158" s="7"/>
      <c r="AO158" s="7"/>
      <c r="AP158" s="2"/>
      <c r="AQ158" s="2"/>
      <c r="AR158" s="2"/>
      <c r="AS158" s="7"/>
      <c r="AT158" s="2"/>
      <c r="AU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338"/>
      <c r="AI159" s="2"/>
      <c r="AJ159" s="2"/>
      <c r="AK159" s="2"/>
      <c r="AL159" s="2"/>
      <c r="AM159" s="2"/>
      <c r="AN159" s="7"/>
      <c r="AO159" s="7"/>
      <c r="AP159" s="2"/>
      <c r="AQ159" s="2"/>
      <c r="AR159" s="2"/>
      <c r="AS159" s="7"/>
      <c r="AT159" s="2"/>
      <c r="AU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338"/>
      <c r="AI160" s="2"/>
      <c r="AJ160" s="2"/>
      <c r="AK160" s="2"/>
      <c r="AL160" s="2"/>
      <c r="AM160" s="2"/>
      <c r="AN160" s="7"/>
      <c r="AO160" s="7"/>
      <c r="AP160" s="2"/>
      <c r="AQ160" s="2"/>
      <c r="AR160" s="2"/>
      <c r="AS160" s="7"/>
      <c r="AT160" s="2"/>
      <c r="AU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338"/>
      <c r="AI161" s="2"/>
      <c r="AJ161" s="2"/>
      <c r="AK161" s="2"/>
      <c r="AL161" s="2"/>
      <c r="AM161" s="2"/>
      <c r="AN161" s="7"/>
      <c r="AO161" s="7"/>
      <c r="AP161" s="2"/>
      <c r="AQ161" s="2"/>
      <c r="AR161" s="2"/>
      <c r="AS161" s="7"/>
      <c r="AT161" s="2"/>
      <c r="AU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338"/>
      <c r="AI162" s="2"/>
      <c r="AJ162" s="2"/>
      <c r="AK162" s="2"/>
      <c r="AL162" s="2"/>
      <c r="AM162" s="2"/>
      <c r="AN162" s="7"/>
      <c r="AO162" s="7"/>
      <c r="AP162" s="2"/>
      <c r="AQ162" s="2"/>
      <c r="AR162" s="2"/>
      <c r="AS162" s="7"/>
      <c r="AT162" s="2"/>
      <c r="AU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338"/>
      <c r="AI163" s="2"/>
      <c r="AJ163" s="2"/>
      <c r="AK163" s="2"/>
      <c r="AL163" s="2"/>
      <c r="AM163" s="2"/>
      <c r="AN163" s="7"/>
      <c r="AO163" s="7"/>
      <c r="AP163" s="2"/>
      <c r="AQ163" s="2"/>
      <c r="AR163" s="2"/>
      <c r="AS163" s="7"/>
      <c r="AT163" s="2"/>
      <c r="AU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338"/>
      <c r="AI164" s="2"/>
      <c r="AJ164" s="2"/>
      <c r="AK164" s="2"/>
      <c r="AL164" s="2"/>
      <c r="AM164" s="2"/>
      <c r="AN164" s="7"/>
      <c r="AO164" s="7"/>
      <c r="AP164" s="2"/>
      <c r="AQ164" s="2"/>
      <c r="AR164" s="2"/>
      <c r="AS164" s="7"/>
      <c r="AT164" s="2"/>
      <c r="AU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338"/>
      <c r="AI165" s="2"/>
      <c r="AJ165" s="2"/>
      <c r="AK165" s="2"/>
      <c r="AL165" s="2"/>
      <c r="AM165" s="2"/>
      <c r="AN165" s="7"/>
      <c r="AO165" s="7"/>
      <c r="AP165" s="2"/>
      <c r="AQ165" s="2"/>
      <c r="AR165" s="2"/>
      <c r="AS165" s="7"/>
      <c r="AT165" s="2"/>
      <c r="AU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338"/>
      <c r="AI166" s="2"/>
      <c r="AJ166" s="2"/>
      <c r="AK166" s="2"/>
      <c r="AL166" s="2"/>
      <c r="AM166" s="2"/>
      <c r="AN166" s="7"/>
      <c r="AO166" s="7"/>
      <c r="AP166" s="2"/>
      <c r="AQ166" s="2"/>
      <c r="AR166" s="2"/>
      <c r="AS166" s="7"/>
      <c r="AT166" s="2"/>
      <c r="AU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338"/>
      <c r="AI167" s="2"/>
      <c r="AJ167" s="2"/>
      <c r="AK167" s="2"/>
      <c r="AL167" s="2"/>
      <c r="AM167" s="2"/>
      <c r="AN167" s="7"/>
      <c r="AO167" s="7"/>
      <c r="AP167" s="2"/>
      <c r="AQ167" s="2"/>
      <c r="AR167" s="2"/>
      <c r="AS167" s="7"/>
      <c r="AT167" s="2"/>
      <c r="AU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338"/>
      <c r="AI168" s="2"/>
      <c r="AJ168" s="2"/>
      <c r="AK168" s="2"/>
      <c r="AL168" s="2"/>
      <c r="AM168" s="2"/>
      <c r="AN168" s="7"/>
      <c r="AO168" s="7"/>
      <c r="AP168" s="2"/>
      <c r="AQ168" s="2"/>
      <c r="AR168" s="2"/>
      <c r="AS168" s="7"/>
      <c r="AT168" s="2"/>
      <c r="AU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338"/>
      <c r="AI169" s="2"/>
      <c r="AJ169" s="2"/>
      <c r="AK169" s="2"/>
      <c r="AL169" s="2"/>
      <c r="AM169" s="2"/>
      <c r="AN169" s="7"/>
      <c r="AO169" s="7"/>
      <c r="AP169" s="2"/>
      <c r="AQ169" s="2"/>
      <c r="AR169" s="2"/>
      <c r="AS169" s="7"/>
      <c r="AT169" s="2"/>
      <c r="AU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338"/>
      <c r="AI170" s="2"/>
      <c r="AJ170" s="2"/>
      <c r="AK170" s="2"/>
      <c r="AL170" s="2"/>
      <c r="AM170" s="2"/>
      <c r="AN170" s="7"/>
      <c r="AO170" s="7"/>
      <c r="AP170" s="2"/>
      <c r="AQ170" s="2"/>
      <c r="AR170" s="2"/>
      <c r="AS170" s="7"/>
      <c r="AT170" s="2"/>
      <c r="AU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338"/>
      <c r="AI171" s="2"/>
      <c r="AJ171" s="2"/>
      <c r="AK171" s="2"/>
      <c r="AL171" s="2"/>
      <c r="AM171" s="2"/>
      <c r="AN171" s="7"/>
      <c r="AO171" s="7"/>
      <c r="AP171" s="2"/>
      <c r="AQ171" s="2"/>
      <c r="AR171" s="2"/>
      <c r="AS171" s="7"/>
      <c r="AT171" s="2"/>
      <c r="AU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338"/>
      <c r="AI172" s="2"/>
      <c r="AJ172" s="2"/>
      <c r="AK172" s="2"/>
      <c r="AL172" s="2"/>
      <c r="AM172" s="2"/>
      <c r="AN172" s="7"/>
      <c r="AO172" s="7"/>
      <c r="AP172" s="2"/>
      <c r="AQ172" s="2"/>
      <c r="AR172" s="2"/>
      <c r="AS172" s="7"/>
      <c r="AT172" s="2"/>
      <c r="AU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338"/>
      <c r="AI173" s="2"/>
      <c r="AJ173" s="2"/>
      <c r="AK173" s="2"/>
      <c r="AL173" s="2"/>
      <c r="AM173" s="2"/>
      <c r="AN173" s="7"/>
      <c r="AO173" s="7"/>
      <c r="AP173" s="2"/>
      <c r="AQ173" s="2"/>
      <c r="AR173" s="2"/>
      <c r="AS173" s="7"/>
      <c r="AT173" s="2"/>
      <c r="AU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338"/>
      <c r="AI174" s="2"/>
      <c r="AJ174" s="2"/>
      <c r="AK174" s="2"/>
      <c r="AL174" s="2"/>
      <c r="AM174" s="2"/>
      <c r="AN174" s="7"/>
      <c r="AO174" s="7"/>
      <c r="AP174" s="2"/>
      <c r="AQ174" s="2"/>
      <c r="AR174" s="2"/>
      <c r="AS174" s="7"/>
      <c r="AT174" s="2"/>
      <c r="AU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338"/>
      <c r="AI175" s="2"/>
      <c r="AJ175" s="2"/>
      <c r="AK175" s="2"/>
      <c r="AL175" s="2"/>
      <c r="AM175" s="2"/>
      <c r="AN175" s="7"/>
      <c r="AO175" s="7"/>
      <c r="AP175" s="2"/>
      <c r="AQ175" s="2"/>
      <c r="AR175" s="2"/>
      <c r="AS175" s="7"/>
      <c r="AT175" s="2"/>
      <c r="AU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338"/>
      <c r="AI176" s="2"/>
      <c r="AJ176" s="2"/>
      <c r="AK176" s="2"/>
      <c r="AL176" s="2"/>
      <c r="AM176" s="2"/>
      <c r="AN176" s="7"/>
      <c r="AO176" s="7"/>
      <c r="AP176" s="2"/>
      <c r="AQ176" s="2"/>
      <c r="AR176" s="2"/>
      <c r="AS176" s="7"/>
      <c r="AT176" s="2"/>
      <c r="AU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338"/>
      <c r="AI177" s="2"/>
      <c r="AJ177" s="2"/>
      <c r="AK177" s="2"/>
      <c r="AL177" s="2"/>
      <c r="AM177" s="2"/>
      <c r="AN177" s="7"/>
      <c r="AO177" s="7"/>
      <c r="AP177" s="2"/>
      <c r="AQ177" s="2"/>
      <c r="AR177" s="2"/>
      <c r="AS177" s="7"/>
      <c r="AT177" s="2"/>
      <c r="AU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338"/>
      <c r="AI178" s="2"/>
      <c r="AJ178" s="2"/>
      <c r="AK178" s="2"/>
      <c r="AL178" s="2"/>
      <c r="AM178" s="2"/>
      <c r="AN178" s="7"/>
      <c r="AO178" s="7"/>
      <c r="AP178" s="2"/>
      <c r="AQ178" s="2"/>
      <c r="AR178" s="2"/>
      <c r="AS178" s="7"/>
      <c r="AT178" s="2"/>
      <c r="AU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338"/>
      <c r="AI179" s="2"/>
      <c r="AJ179" s="2"/>
      <c r="AK179" s="2"/>
      <c r="AL179" s="2"/>
      <c r="AM179" s="2"/>
      <c r="AN179" s="7"/>
      <c r="AO179" s="7"/>
      <c r="AP179" s="2"/>
      <c r="AQ179" s="2"/>
      <c r="AR179" s="2"/>
      <c r="AS179" s="7"/>
      <c r="AT179" s="2"/>
      <c r="AU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338"/>
      <c r="AI180" s="2"/>
      <c r="AJ180" s="2"/>
      <c r="AK180" s="2"/>
      <c r="AL180" s="2"/>
      <c r="AM180" s="2"/>
      <c r="AN180" s="7"/>
      <c r="AO180" s="7"/>
      <c r="AP180" s="2"/>
      <c r="AQ180" s="2"/>
      <c r="AR180" s="2"/>
      <c r="AS180" s="7"/>
      <c r="AT180" s="2"/>
      <c r="AU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338"/>
      <c r="AI181" s="2"/>
      <c r="AJ181" s="2"/>
      <c r="AK181" s="2"/>
      <c r="AL181" s="2"/>
      <c r="AM181" s="2"/>
      <c r="AN181" s="7"/>
      <c r="AO181" s="7"/>
      <c r="AP181" s="2"/>
      <c r="AQ181" s="2"/>
      <c r="AR181" s="2"/>
      <c r="AS181" s="7"/>
      <c r="AT181" s="2"/>
      <c r="AU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338"/>
      <c r="AI182" s="2"/>
      <c r="AJ182" s="2"/>
      <c r="AK182" s="2"/>
      <c r="AL182" s="2"/>
      <c r="AM182" s="2"/>
      <c r="AN182" s="7"/>
      <c r="AO182" s="7"/>
      <c r="AP182" s="2"/>
      <c r="AQ182" s="2"/>
      <c r="AR182" s="2"/>
      <c r="AS182" s="7"/>
      <c r="AT182" s="2"/>
      <c r="AU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338"/>
      <c r="AI183" s="2"/>
      <c r="AJ183" s="2"/>
      <c r="AK183" s="2"/>
      <c r="AL183" s="2"/>
      <c r="AM183" s="2"/>
      <c r="AN183" s="7"/>
      <c r="AO183" s="7"/>
      <c r="AP183" s="2"/>
      <c r="AQ183" s="2"/>
      <c r="AR183" s="2"/>
      <c r="AS183" s="7"/>
      <c r="AT183" s="2"/>
      <c r="AU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338"/>
      <c r="AI184" s="2"/>
      <c r="AJ184" s="2"/>
      <c r="AK184" s="2"/>
      <c r="AL184" s="2"/>
      <c r="AM184" s="2"/>
      <c r="AN184" s="7"/>
      <c r="AO184" s="7"/>
      <c r="AP184" s="2"/>
      <c r="AQ184" s="2"/>
      <c r="AR184" s="2"/>
      <c r="AS184" s="7"/>
      <c r="AT184" s="2"/>
      <c r="AU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338"/>
      <c r="AI185" s="2"/>
      <c r="AJ185" s="2"/>
      <c r="AK185" s="2"/>
      <c r="AL185" s="2"/>
      <c r="AM185" s="2"/>
      <c r="AN185" s="7"/>
      <c r="AO185" s="7"/>
      <c r="AP185" s="2"/>
      <c r="AQ185" s="2"/>
      <c r="AR185" s="2"/>
      <c r="AS185" s="7"/>
      <c r="AT185" s="2"/>
      <c r="AU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338"/>
      <c r="AI186" s="2"/>
      <c r="AJ186" s="2"/>
      <c r="AK186" s="2"/>
      <c r="AL186" s="2"/>
      <c r="AM186" s="2"/>
      <c r="AN186" s="7"/>
      <c r="AO186" s="7"/>
      <c r="AP186" s="2"/>
      <c r="AQ186" s="2"/>
      <c r="AR186" s="2"/>
      <c r="AS186" s="7"/>
      <c r="AT186" s="2"/>
      <c r="AU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338"/>
      <c r="AI187" s="2"/>
      <c r="AJ187" s="2"/>
      <c r="AK187" s="2"/>
      <c r="AL187" s="2"/>
      <c r="AM187" s="2"/>
      <c r="AN187" s="7"/>
      <c r="AO187" s="7"/>
      <c r="AP187" s="2"/>
      <c r="AQ187" s="2"/>
      <c r="AR187" s="2"/>
      <c r="AS187" s="7"/>
      <c r="AT187" s="2"/>
      <c r="AU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338"/>
      <c r="AI188" s="2"/>
      <c r="AJ188" s="2"/>
      <c r="AK188" s="2"/>
      <c r="AL188" s="2"/>
      <c r="AM188" s="2"/>
      <c r="AN188" s="7"/>
      <c r="AO188" s="7"/>
      <c r="AP188" s="2"/>
      <c r="AQ188" s="2"/>
      <c r="AR188" s="2"/>
      <c r="AS188" s="7"/>
      <c r="AT188" s="2"/>
      <c r="AU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338"/>
      <c r="AI189" s="2"/>
      <c r="AJ189" s="2"/>
      <c r="AK189" s="2"/>
      <c r="AL189" s="2"/>
      <c r="AM189" s="2"/>
      <c r="AN189" s="7"/>
      <c r="AO189" s="7"/>
      <c r="AP189" s="2"/>
      <c r="AQ189" s="2"/>
      <c r="AR189" s="2"/>
      <c r="AS189" s="7"/>
      <c r="AT189" s="2"/>
      <c r="AU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338"/>
      <c r="AI190" s="2"/>
      <c r="AJ190" s="2"/>
      <c r="AK190" s="2"/>
      <c r="AL190" s="2"/>
      <c r="AM190" s="2"/>
      <c r="AN190" s="7"/>
      <c r="AO190" s="7"/>
      <c r="AP190" s="2"/>
      <c r="AQ190" s="2"/>
      <c r="AR190" s="2"/>
      <c r="AS190" s="7"/>
      <c r="AT190" s="2"/>
      <c r="AU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338"/>
      <c r="AI191" s="2"/>
      <c r="AJ191" s="2"/>
      <c r="AK191" s="2"/>
      <c r="AL191" s="2"/>
      <c r="AM191" s="2"/>
      <c r="AN191" s="7"/>
      <c r="AO191" s="7"/>
      <c r="AP191" s="2"/>
      <c r="AQ191" s="2"/>
      <c r="AR191" s="2"/>
      <c r="AS191" s="7"/>
      <c r="AT191" s="2"/>
      <c r="AU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338"/>
      <c r="AI192" s="2"/>
      <c r="AJ192" s="2"/>
      <c r="AK192" s="2"/>
      <c r="AL192" s="2"/>
      <c r="AM192" s="2"/>
      <c r="AN192" s="7"/>
      <c r="AO192" s="7"/>
      <c r="AP192" s="2"/>
      <c r="AQ192" s="2"/>
      <c r="AR192" s="2"/>
      <c r="AS192" s="7"/>
      <c r="AT192" s="2"/>
      <c r="AU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338"/>
      <c r="AI193" s="2"/>
      <c r="AJ193" s="2"/>
      <c r="AK193" s="2"/>
      <c r="AL193" s="2"/>
      <c r="AM193" s="2"/>
      <c r="AN193" s="7"/>
      <c r="AO193" s="7"/>
      <c r="AP193" s="2"/>
      <c r="AQ193" s="2"/>
      <c r="AR193" s="2"/>
      <c r="AS193" s="7"/>
      <c r="AT193" s="2"/>
      <c r="AU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338"/>
      <c r="AI194" s="2"/>
      <c r="AJ194" s="2"/>
      <c r="AK194" s="2"/>
      <c r="AL194" s="2"/>
      <c r="AM194" s="2"/>
      <c r="AN194" s="7"/>
      <c r="AO194" s="7"/>
      <c r="AP194" s="2"/>
      <c r="AQ194" s="2"/>
      <c r="AR194" s="2"/>
      <c r="AS194" s="7"/>
      <c r="AT194" s="2"/>
      <c r="AU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338"/>
      <c r="AI195" s="2"/>
      <c r="AJ195" s="2"/>
      <c r="AK195" s="2"/>
      <c r="AL195" s="2"/>
      <c r="AM195" s="2"/>
      <c r="AN195" s="7"/>
      <c r="AO195" s="7"/>
      <c r="AP195" s="2"/>
      <c r="AQ195" s="2"/>
      <c r="AR195" s="2"/>
      <c r="AS195" s="7"/>
      <c r="AT195" s="2"/>
      <c r="AU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338"/>
      <c r="AI196" s="2"/>
      <c r="AJ196" s="2"/>
      <c r="AK196" s="2"/>
      <c r="AL196" s="2"/>
      <c r="AM196" s="2"/>
      <c r="AN196" s="7"/>
      <c r="AO196" s="7"/>
      <c r="AP196" s="2"/>
      <c r="AQ196" s="2"/>
      <c r="AR196" s="2"/>
      <c r="AS196" s="7"/>
      <c r="AT196" s="2"/>
      <c r="AU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338"/>
      <c r="AI197" s="2"/>
      <c r="AJ197" s="2"/>
      <c r="AK197" s="2"/>
      <c r="AL197" s="2"/>
      <c r="AM197" s="2"/>
      <c r="AN197" s="7"/>
      <c r="AO197" s="7"/>
      <c r="AP197" s="2"/>
      <c r="AQ197" s="2"/>
      <c r="AR197" s="2"/>
      <c r="AS197" s="7"/>
      <c r="AT197" s="2"/>
      <c r="AU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338"/>
      <c r="AI198" s="2"/>
      <c r="AJ198" s="2"/>
      <c r="AK198" s="2"/>
      <c r="AL198" s="2"/>
      <c r="AM198" s="2"/>
      <c r="AN198" s="7"/>
      <c r="AO198" s="7"/>
      <c r="AP198" s="2"/>
      <c r="AQ198" s="2"/>
      <c r="AR198" s="2"/>
      <c r="AS198" s="7"/>
      <c r="AT198" s="2"/>
      <c r="AU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338"/>
      <c r="AI199" s="2"/>
      <c r="AJ199" s="2"/>
      <c r="AK199" s="2"/>
      <c r="AL199" s="2"/>
      <c r="AM199" s="2"/>
      <c r="AN199" s="7"/>
      <c r="AO199" s="7"/>
      <c r="AP199" s="2"/>
      <c r="AQ199" s="2"/>
      <c r="AR199" s="2"/>
      <c r="AS199" s="7"/>
      <c r="AT199" s="2"/>
      <c r="AU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338"/>
      <c r="AI200" s="2"/>
      <c r="AJ200" s="2"/>
      <c r="AK200" s="2"/>
      <c r="AL200" s="2"/>
      <c r="AM200" s="2"/>
      <c r="AN200" s="7"/>
      <c r="AO200" s="7"/>
      <c r="AP200" s="2"/>
      <c r="AQ200" s="2"/>
      <c r="AR200" s="2"/>
      <c r="AS200" s="7"/>
      <c r="AT200" s="2"/>
      <c r="AU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338"/>
      <c r="AI201" s="2"/>
      <c r="AJ201" s="2"/>
      <c r="AK201" s="2"/>
      <c r="AL201" s="2"/>
      <c r="AM201" s="2"/>
      <c r="AN201" s="7"/>
      <c r="AO201" s="7"/>
      <c r="AP201" s="2"/>
      <c r="AQ201" s="2"/>
      <c r="AR201" s="2"/>
      <c r="AS201" s="7"/>
      <c r="AT201" s="2"/>
      <c r="AU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338"/>
      <c r="AI202" s="2"/>
      <c r="AJ202" s="2"/>
      <c r="AK202" s="2"/>
      <c r="AL202" s="2"/>
      <c r="AM202" s="2"/>
      <c r="AN202" s="7"/>
      <c r="AO202" s="7"/>
      <c r="AP202" s="2"/>
      <c r="AQ202" s="2"/>
      <c r="AR202" s="2"/>
      <c r="AS202" s="7"/>
      <c r="AT202" s="2"/>
      <c r="AU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338"/>
      <c r="AI203" s="2"/>
      <c r="AJ203" s="2"/>
      <c r="AK203" s="2"/>
      <c r="AL203" s="2"/>
      <c r="AM203" s="2"/>
      <c r="AN203" s="7"/>
      <c r="AO203" s="7"/>
      <c r="AP203" s="2"/>
      <c r="AQ203" s="2"/>
      <c r="AR203" s="2"/>
      <c r="AS203" s="7"/>
      <c r="AT203" s="2"/>
      <c r="AU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338"/>
      <c r="AI204" s="2"/>
      <c r="AJ204" s="2"/>
      <c r="AK204" s="2"/>
      <c r="AL204" s="2"/>
      <c r="AM204" s="2"/>
      <c r="AN204" s="7"/>
      <c r="AO204" s="7"/>
      <c r="AP204" s="2"/>
      <c r="AQ204" s="2"/>
      <c r="AR204" s="2"/>
      <c r="AS204" s="7"/>
      <c r="AT204" s="2"/>
      <c r="AU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338"/>
      <c r="AI205" s="2"/>
      <c r="AJ205" s="2"/>
      <c r="AK205" s="2"/>
      <c r="AL205" s="2"/>
      <c r="AM205" s="2"/>
      <c r="AN205" s="7"/>
      <c r="AO205" s="7"/>
      <c r="AP205" s="2"/>
      <c r="AQ205" s="2"/>
      <c r="AR205" s="2"/>
      <c r="AS205" s="7"/>
      <c r="AT205" s="2"/>
      <c r="AU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338"/>
      <c r="AI206" s="2"/>
      <c r="AJ206" s="2"/>
      <c r="AK206" s="2"/>
      <c r="AL206" s="2"/>
      <c r="AM206" s="2"/>
      <c r="AN206" s="7"/>
      <c r="AO206" s="7"/>
      <c r="AP206" s="2"/>
      <c r="AQ206" s="2"/>
      <c r="AR206" s="2"/>
      <c r="AS206" s="7"/>
      <c r="AT206" s="2"/>
      <c r="AU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338"/>
      <c r="AI207" s="2"/>
      <c r="AJ207" s="2"/>
      <c r="AK207" s="2"/>
      <c r="AL207" s="2"/>
      <c r="AM207" s="2"/>
      <c r="AN207" s="7"/>
      <c r="AO207" s="7"/>
      <c r="AP207" s="2"/>
      <c r="AQ207" s="2"/>
      <c r="AR207" s="2"/>
      <c r="AS207" s="7"/>
      <c r="AT207" s="2"/>
      <c r="AU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338"/>
      <c r="AI208" s="2"/>
      <c r="AJ208" s="2"/>
      <c r="AK208" s="2"/>
      <c r="AL208" s="2"/>
      <c r="AM208" s="2"/>
      <c r="AN208" s="7"/>
      <c r="AO208" s="7"/>
      <c r="AP208" s="2"/>
      <c r="AQ208" s="2"/>
      <c r="AR208" s="2"/>
      <c r="AS208" s="7"/>
      <c r="AT208" s="2"/>
      <c r="AU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338"/>
      <c r="AI209" s="2"/>
      <c r="AJ209" s="2"/>
      <c r="AK209" s="2"/>
      <c r="AL209" s="2"/>
      <c r="AM209" s="2"/>
      <c r="AN209" s="7"/>
      <c r="AO209" s="7"/>
      <c r="AP209" s="2"/>
      <c r="AQ209" s="2"/>
      <c r="AR209" s="2"/>
      <c r="AS209" s="7"/>
      <c r="AT209" s="2"/>
      <c r="AU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338"/>
      <c r="AI210" s="2"/>
      <c r="AJ210" s="2"/>
      <c r="AK210" s="2"/>
      <c r="AL210" s="2"/>
      <c r="AM210" s="2"/>
      <c r="AN210" s="7"/>
      <c r="AO210" s="7"/>
      <c r="AP210" s="2"/>
      <c r="AQ210" s="2"/>
      <c r="AR210" s="2"/>
      <c r="AS210" s="7"/>
      <c r="AT210" s="2"/>
      <c r="AU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338"/>
      <c r="AI211" s="2"/>
      <c r="AJ211" s="2"/>
      <c r="AK211" s="2"/>
      <c r="AL211" s="2"/>
      <c r="AM211" s="2"/>
      <c r="AN211" s="7"/>
      <c r="AO211" s="7"/>
      <c r="AP211" s="2"/>
      <c r="AQ211" s="2"/>
      <c r="AR211" s="2"/>
      <c r="AS211" s="7"/>
      <c r="AT211" s="2"/>
      <c r="AU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338"/>
      <c r="AI212" s="2"/>
      <c r="AJ212" s="2"/>
      <c r="AK212" s="2"/>
      <c r="AL212" s="2"/>
      <c r="AM212" s="2"/>
      <c r="AN212" s="7"/>
      <c r="AO212" s="7"/>
      <c r="AP212" s="2"/>
      <c r="AQ212" s="2"/>
      <c r="AR212" s="2"/>
      <c r="AS212" s="7"/>
      <c r="AT212" s="2"/>
      <c r="AU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338"/>
      <c r="AI213" s="2"/>
      <c r="AJ213" s="2"/>
      <c r="AK213" s="2"/>
      <c r="AL213" s="2"/>
      <c r="AM213" s="2"/>
      <c r="AN213" s="7"/>
      <c r="AO213" s="7"/>
      <c r="AP213" s="2"/>
      <c r="AQ213" s="2"/>
      <c r="AR213" s="2"/>
      <c r="AS213" s="7"/>
      <c r="AT213" s="2"/>
      <c r="AU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338"/>
      <c r="AI214" s="2"/>
      <c r="AJ214" s="2"/>
      <c r="AK214" s="2"/>
      <c r="AL214" s="2"/>
      <c r="AM214" s="2"/>
      <c r="AN214" s="7"/>
      <c r="AO214" s="7"/>
      <c r="AP214" s="2"/>
      <c r="AQ214" s="2"/>
      <c r="AR214" s="2"/>
      <c r="AS214" s="7"/>
      <c r="AT214" s="2"/>
      <c r="AU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338"/>
      <c r="AI215" s="2"/>
      <c r="AJ215" s="2"/>
      <c r="AK215" s="2"/>
      <c r="AL215" s="2"/>
      <c r="AM215" s="2"/>
      <c r="AN215" s="7"/>
      <c r="AO215" s="7"/>
      <c r="AP215" s="2"/>
      <c r="AQ215" s="2"/>
      <c r="AR215" s="2"/>
      <c r="AS215" s="7"/>
      <c r="AT215" s="2"/>
      <c r="AU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338"/>
      <c r="AI216" s="2"/>
      <c r="AJ216" s="2"/>
      <c r="AK216" s="2"/>
      <c r="AL216" s="2"/>
      <c r="AM216" s="2"/>
      <c r="AN216" s="7"/>
      <c r="AO216" s="7"/>
      <c r="AP216" s="2"/>
      <c r="AQ216" s="2"/>
      <c r="AR216" s="2"/>
      <c r="AS216" s="7"/>
      <c r="AT216" s="2"/>
      <c r="AU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338"/>
      <c r="AI217" s="2"/>
      <c r="AJ217" s="2"/>
      <c r="AK217" s="2"/>
      <c r="AL217" s="2"/>
      <c r="AM217" s="2"/>
      <c r="AN217" s="7"/>
      <c r="AO217" s="7"/>
      <c r="AP217" s="2"/>
      <c r="AQ217" s="2"/>
      <c r="AR217" s="2"/>
      <c r="AS217" s="7"/>
      <c r="AT217" s="2"/>
      <c r="AU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338"/>
      <c r="AI218" s="2"/>
      <c r="AJ218" s="2"/>
      <c r="AK218" s="2"/>
      <c r="AL218" s="2"/>
      <c r="AM218" s="2"/>
      <c r="AN218" s="7"/>
      <c r="AO218" s="7"/>
      <c r="AP218" s="2"/>
      <c r="AQ218" s="2"/>
      <c r="AR218" s="2"/>
      <c r="AS218" s="7"/>
      <c r="AT218" s="2"/>
      <c r="AU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338"/>
      <c r="AI219" s="2"/>
      <c r="AJ219" s="2"/>
      <c r="AK219" s="2"/>
      <c r="AL219" s="2"/>
      <c r="AM219" s="2"/>
      <c r="AN219" s="7"/>
      <c r="AO219" s="7"/>
      <c r="AP219" s="2"/>
      <c r="AQ219" s="2"/>
      <c r="AR219" s="2"/>
      <c r="AS219" s="7"/>
      <c r="AT219" s="2"/>
      <c r="AU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338"/>
      <c r="AI220" s="2"/>
      <c r="AJ220" s="2"/>
      <c r="AK220" s="2"/>
      <c r="AL220" s="2"/>
      <c r="AM220" s="2"/>
      <c r="AN220" s="7"/>
      <c r="AO220" s="7"/>
      <c r="AP220" s="2"/>
      <c r="AQ220" s="2"/>
      <c r="AR220" s="2"/>
      <c r="AS220" s="7"/>
      <c r="AT220" s="2"/>
      <c r="AU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338"/>
      <c r="AI221" s="2"/>
      <c r="AJ221" s="2"/>
      <c r="AK221" s="2"/>
      <c r="AL221" s="2"/>
      <c r="AM221" s="2"/>
      <c r="AN221" s="7"/>
      <c r="AO221" s="7"/>
      <c r="AP221" s="2"/>
      <c r="AQ221" s="2"/>
      <c r="AR221" s="2"/>
      <c r="AS221" s="7"/>
      <c r="AT221" s="2"/>
      <c r="AU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338"/>
      <c r="AI222" s="2"/>
      <c r="AJ222" s="2"/>
      <c r="AK222" s="2"/>
      <c r="AL222" s="2"/>
      <c r="AM222" s="2"/>
      <c r="AN222" s="7"/>
      <c r="AO222" s="7"/>
      <c r="AP222" s="2"/>
      <c r="AQ222" s="2"/>
      <c r="AR222" s="2"/>
      <c r="AS222" s="7"/>
      <c r="AT222" s="2"/>
      <c r="AU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338"/>
      <c r="AI223" s="2"/>
      <c r="AJ223" s="2"/>
      <c r="AK223" s="2"/>
      <c r="AL223" s="2"/>
      <c r="AM223" s="2"/>
      <c r="AN223" s="7"/>
      <c r="AO223" s="7"/>
      <c r="AP223" s="2"/>
      <c r="AQ223" s="2"/>
      <c r="AR223" s="2"/>
      <c r="AS223" s="7"/>
      <c r="AT223" s="2"/>
      <c r="AU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338"/>
      <c r="AI224" s="2"/>
      <c r="AJ224" s="2"/>
      <c r="AK224" s="2"/>
      <c r="AL224" s="2"/>
      <c r="AM224" s="2"/>
      <c r="AN224" s="7"/>
      <c r="AO224" s="7"/>
      <c r="AP224" s="2"/>
      <c r="AQ224" s="2"/>
      <c r="AR224" s="2"/>
      <c r="AS224" s="7"/>
      <c r="AT224" s="2"/>
      <c r="AU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338"/>
      <c r="AI225" s="2"/>
      <c r="AJ225" s="2"/>
      <c r="AK225" s="2"/>
      <c r="AL225" s="2"/>
      <c r="AM225" s="2"/>
      <c r="AN225" s="7"/>
      <c r="AO225" s="7"/>
      <c r="AP225" s="2"/>
      <c r="AQ225" s="2"/>
      <c r="AR225" s="2"/>
      <c r="AS225" s="7"/>
      <c r="AT225" s="2"/>
      <c r="AU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338"/>
      <c r="AI226" s="2"/>
      <c r="AJ226" s="2"/>
      <c r="AK226" s="2"/>
      <c r="AL226" s="2"/>
      <c r="AM226" s="2"/>
      <c r="AN226" s="7"/>
      <c r="AO226" s="7"/>
      <c r="AP226" s="2"/>
      <c r="AQ226" s="2"/>
      <c r="AR226" s="2"/>
      <c r="AS226" s="7"/>
      <c r="AT226" s="2"/>
      <c r="AU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338"/>
      <c r="AI227" s="2"/>
      <c r="AJ227" s="2"/>
      <c r="AK227" s="2"/>
      <c r="AL227" s="2"/>
      <c r="AM227" s="2"/>
      <c r="AN227" s="7"/>
      <c r="AO227" s="7"/>
      <c r="AP227" s="2"/>
      <c r="AQ227" s="2"/>
      <c r="AR227" s="2"/>
      <c r="AS227" s="7"/>
      <c r="AT227" s="2"/>
      <c r="AU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338"/>
      <c r="AI228" s="2"/>
      <c r="AJ228" s="2"/>
      <c r="AK228" s="2"/>
      <c r="AL228" s="2"/>
      <c r="AM228" s="2"/>
      <c r="AN228" s="7"/>
      <c r="AO228" s="7"/>
      <c r="AP228" s="2"/>
      <c r="AQ228" s="2"/>
      <c r="AR228" s="2"/>
      <c r="AS228" s="7"/>
      <c r="AT228" s="2"/>
      <c r="AU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338"/>
      <c r="AI229" s="2"/>
      <c r="AJ229" s="2"/>
      <c r="AK229" s="2"/>
      <c r="AL229" s="2"/>
      <c r="AM229" s="2"/>
      <c r="AN229" s="7"/>
      <c r="AO229" s="7"/>
      <c r="AP229" s="2"/>
      <c r="AQ229" s="2"/>
      <c r="AR229" s="2"/>
      <c r="AS229" s="7"/>
      <c r="AT229" s="2"/>
      <c r="AU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338"/>
      <c r="AI230" s="2"/>
      <c r="AJ230" s="2"/>
      <c r="AK230" s="2"/>
      <c r="AL230" s="2"/>
      <c r="AM230" s="2"/>
      <c r="AN230" s="7"/>
      <c r="AO230" s="7"/>
      <c r="AP230" s="2"/>
      <c r="AQ230" s="2"/>
      <c r="AR230" s="2"/>
      <c r="AS230" s="7"/>
      <c r="AT230" s="2"/>
      <c r="AU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338"/>
      <c r="AI231" s="2"/>
      <c r="AJ231" s="2"/>
      <c r="AK231" s="2"/>
      <c r="AL231" s="2"/>
      <c r="AM231" s="2"/>
      <c r="AN231" s="7"/>
      <c r="AO231" s="7"/>
      <c r="AP231" s="2"/>
      <c r="AQ231" s="2"/>
      <c r="AR231" s="2"/>
      <c r="AS231" s="7"/>
      <c r="AT231" s="2"/>
      <c r="AU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338"/>
      <c r="AI232" s="2"/>
      <c r="AJ232" s="2"/>
      <c r="AK232" s="2"/>
      <c r="AL232" s="2"/>
      <c r="AM232" s="2"/>
      <c r="AN232" s="7"/>
      <c r="AO232" s="7"/>
      <c r="AP232" s="2"/>
      <c r="AQ232" s="2"/>
      <c r="AR232" s="2"/>
      <c r="AS232" s="7"/>
      <c r="AT232" s="2"/>
      <c r="AU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338"/>
      <c r="AI233" s="2"/>
      <c r="AJ233" s="2"/>
      <c r="AK233" s="2"/>
      <c r="AL233" s="2"/>
      <c r="AM233" s="2"/>
      <c r="AN233" s="7"/>
      <c r="AO233" s="7"/>
      <c r="AP233" s="2"/>
      <c r="AQ233" s="2"/>
      <c r="AR233" s="2"/>
      <c r="AS233" s="7"/>
      <c r="AT233" s="2"/>
      <c r="AU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338"/>
      <c r="AI234" s="2"/>
      <c r="AJ234" s="2"/>
      <c r="AK234" s="2"/>
      <c r="AL234" s="2"/>
      <c r="AM234" s="2"/>
      <c r="AN234" s="7"/>
      <c r="AO234" s="7"/>
      <c r="AP234" s="2"/>
      <c r="AQ234" s="2"/>
      <c r="AR234" s="2"/>
      <c r="AS234" s="7"/>
      <c r="AT234" s="2"/>
      <c r="AU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338"/>
      <c r="AI235" s="2"/>
      <c r="AJ235" s="2"/>
      <c r="AK235" s="2"/>
      <c r="AL235" s="2"/>
      <c r="AM235" s="2"/>
      <c r="AN235" s="7"/>
      <c r="AO235" s="7"/>
      <c r="AP235" s="2"/>
      <c r="AQ235" s="2"/>
      <c r="AR235" s="2"/>
      <c r="AS235" s="7"/>
      <c r="AT235" s="2"/>
      <c r="AU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338"/>
      <c r="AI236" s="2"/>
      <c r="AJ236" s="2"/>
      <c r="AK236" s="2"/>
      <c r="AL236" s="2"/>
      <c r="AM236" s="2"/>
      <c r="AN236" s="7"/>
      <c r="AO236" s="7"/>
      <c r="AP236" s="2"/>
      <c r="AQ236" s="2"/>
      <c r="AR236" s="2"/>
      <c r="AS236" s="7"/>
      <c r="AT236" s="2"/>
      <c r="AU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338"/>
      <c r="AI237" s="2"/>
      <c r="AJ237" s="2"/>
      <c r="AK237" s="2"/>
      <c r="AL237" s="2"/>
      <c r="AM237" s="2"/>
      <c r="AN237" s="7"/>
      <c r="AO237" s="7"/>
      <c r="AP237" s="2"/>
      <c r="AQ237" s="2"/>
      <c r="AR237" s="2"/>
      <c r="AS237" s="7"/>
      <c r="AT237" s="2"/>
      <c r="AU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338"/>
      <c r="AI238" s="2"/>
      <c r="AJ238" s="2"/>
      <c r="AK238" s="2"/>
      <c r="AL238" s="2"/>
      <c r="AM238" s="2"/>
      <c r="AN238" s="7"/>
      <c r="AO238" s="7"/>
      <c r="AP238" s="2"/>
      <c r="AQ238" s="2"/>
      <c r="AR238" s="2"/>
      <c r="AS238" s="7"/>
      <c r="AT238" s="2"/>
      <c r="AU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338"/>
      <c r="AI239" s="2"/>
      <c r="AJ239" s="2"/>
      <c r="AK239" s="2"/>
      <c r="AL239" s="2"/>
      <c r="AM239" s="2"/>
      <c r="AN239" s="7"/>
      <c r="AO239" s="7"/>
      <c r="AP239" s="2"/>
      <c r="AQ239" s="2"/>
      <c r="AR239" s="2"/>
      <c r="AS239" s="7"/>
      <c r="AT239" s="2"/>
      <c r="AU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338"/>
      <c r="AI240" s="2"/>
      <c r="AJ240" s="2"/>
      <c r="AK240" s="2"/>
      <c r="AL240" s="2"/>
      <c r="AM240" s="2"/>
      <c r="AN240" s="7"/>
      <c r="AO240" s="7"/>
      <c r="AP240" s="2"/>
      <c r="AQ240" s="2"/>
      <c r="AR240" s="2"/>
      <c r="AS240" s="7"/>
      <c r="AT240" s="2"/>
      <c r="AU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338"/>
      <c r="AI241" s="2"/>
      <c r="AJ241" s="2"/>
      <c r="AK241" s="2"/>
      <c r="AL241" s="2"/>
      <c r="AM241" s="2"/>
      <c r="AN241" s="7"/>
      <c r="AO241" s="7"/>
      <c r="AP241" s="2"/>
      <c r="AQ241" s="2"/>
      <c r="AR241" s="2"/>
      <c r="AS241" s="7"/>
      <c r="AT241" s="2"/>
      <c r="AU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338"/>
      <c r="AI242" s="2"/>
      <c r="AJ242" s="2"/>
      <c r="AK242" s="2"/>
      <c r="AL242" s="2"/>
      <c r="AM242" s="2"/>
      <c r="AN242" s="7"/>
      <c r="AO242" s="7"/>
      <c r="AP242" s="2"/>
      <c r="AQ242" s="2"/>
      <c r="AR242" s="2"/>
      <c r="AS242" s="7"/>
      <c r="AT242" s="2"/>
      <c r="AU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338"/>
      <c r="AI243" s="2"/>
      <c r="AJ243" s="2"/>
      <c r="AK243" s="2"/>
      <c r="AL243" s="2"/>
      <c r="AM243" s="2"/>
      <c r="AN243" s="7"/>
      <c r="AO243" s="7"/>
      <c r="AP243" s="2"/>
      <c r="AQ243" s="2"/>
      <c r="AR243" s="2"/>
      <c r="AS243" s="7"/>
      <c r="AT243" s="2"/>
      <c r="AU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338"/>
      <c r="AI244" s="2"/>
      <c r="AJ244" s="2"/>
      <c r="AK244" s="2"/>
      <c r="AL244" s="2"/>
      <c r="AM244" s="2"/>
      <c r="AN244" s="7"/>
      <c r="AO244" s="7"/>
      <c r="AP244" s="2"/>
      <c r="AQ244" s="2"/>
      <c r="AR244" s="2"/>
      <c r="AS244" s="7"/>
      <c r="AT244" s="2"/>
      <c r="AU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338"/>
      <c r="AI245" s="2"/>
      <c r="AJ245" s="2"/>
      <c r="AK245" s="2"/>
      <c r="AL245" s="2"/>
      <c r="AM245" s="2"/>
      <c r="AN245" s="7"/>
      <c r="AO245" s="7"/>
      <c r="AP245" s="2"/>
      <c r="AQ245" s="2"/>
      <c r="AR245" s="2"/>
      <c r="AS245" s="7"/>
      <c r="AT245" s="2"/>
      <c r="AU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338"/>
      <c r="AI246" s="2"/>
      <c r="AJ246" s="2"/>
      <c r="AK246" s="2"/>
      <c r="AL246" s="2"/>
      <c r="AM246" s="2"/>
      <c r="AN246" s="7"/>
      <c r="AO246" s="7"/>
      <c r="AP246" s="2"/>
      <c r="AQ246" s="2"/>
      <c r="AR246" s="2"/>
      <c r="AS246" s="7"/>
      <c r="AT246" s="2"/>
      <c r="AU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338"/>
      <c r="AI247" s="2"/>
      <c r="AJ247" s="2"/>
      <c r="AK247" s="2"/>
      <c r="AL247" s="2"/>
      <c r="AM247" s="2"/>
      <c r="AN247" s="7"/>
      <c r="AO247" s="7"/>
      <c r="AP247" s="2"/>
      <c r="AQ247" s="2"/>
      <c r="AR247" s="2"/>
      <c r="AS247" s="7"/>
      <c r="AT247" s="2"/>
      <c r="AU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338"/>
      <c r="AI248" s="2"/>
      <c r="AJ248" s="2"/>
      <c r="AK248" s="2"/>
      <c r="AL248" s="2"/>
      <c r="AM248" s="2"/>
      <c r="AN248" s="7"/>
      <c r="AO248" s="7"/>
      <c r="AP248" s="2"/>
      <c r="AQ248" s="2"/>
      <c r="AR248" s="2"/>
      <c r="AS248" s="7"/>
      <c r="AT248" s="2"/>
      <c r="AU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338"/>
      <c r="AI249" s="2"/>
      <c r="AJ249" s="2"/>
      <c r="AK249" s="2"/>
      <c r="AL249" s="2"/>
      <c r="AM249" s="2"/>
      <c r="AN249" s="7"/>
      <c r="AO249" s="7"/>
      <c r="AP249" s="2"/>
      <c r="AQ249" s="2"/>
      <c r="AR249" s="2"/>
      <c r="AS249" s="7"/>
      <c r="AT249" s="2"/>
      <c r="AU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338"/>
      <c r="AI250" s="2"/>
      <c r="AJ250" s="2"/>
      <c r="AK250" s="2"/>
      <c r="AL250" s="2"/>
      <c r="AM250" s="2"/>
      <c r="AN250" s="7"/>
      <c r="AO250" s="7"/>
      <c r="AP250" s="2"/>
      <c r="AQ250" s="2"/>
      <c r="AR250" s="2"/>
      <c r="AS250" s="7"/>
      <c r="AT250" s="2"/>
      <c r="AU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338"/>
      <c r="AI251" s="2"/>
      <c r="AJ251" s="2"/>
      <c r="AK251" s="2"/>
      <c r="AL251" s="2"/>
      <c r="AM251" s="2"/>
      <c r="AN251" s="7"/>
      <c r="AO251" s="7"/>
      <c r="AP251" s="2"/>
      <c r="AQ251" s="2"/>
      <c r="AR251" s="2"/>
      <c r="AS251" s="7"/>
      <c r="AT251" s="2"/>
      <c r="AU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338"/>
      <c r="AI252" s="2"/>
      <c r="AJ252" s="2"/>
      <c r="AK252" s="2"/>
      <c r="AL252" s="2"/>
      <c r="AM252" s="2"/>
      <c r="AN252" s="7"/>
      <c r="AO252" s="7"/>
      <c r="AP252" s="2"/>
      <c r="AQ252" s="2"/>
      <c r="AR252" s="2"/>
      <c r="AS252" s="7"/>
      <c r="AT252" s="2"/>
      <c r="AU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338"/>
      <c r="AI253" s="2"/>
      <c r="AJ253" s="2"/>
      <c r="AK253" s="2"/>
      <c r="AL253" s="2"/>
      <c r="AM253" s="2"/>
      <c r="AN253" s="7"/>
      <c r="AO253" s="7"/>
      <c r="AP253" s="2"/>
      <c r="AQ253" s="2"/>
      <c r="AR253" s="2"/>
      <c r="AS253" s="7"/>
      <c r="AT253" s="2"/>
      <c r="AU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338"/>
      <c r="AI254" s="2"/>
      <c r="AJ254" s="2"/>
      <c r="AK254" s="2"/>
      <c r="AL254" s="2"/>
      <c r="AM254" s="2"/>
      <c r="AN254" s="7"/>
      <c r="AO254" s="7"/>
      <c r="AP254" s="2"/>
      <c r="AQ254" s="2"/>
      <c r="AR254" s="2"/>
      <c r="AS254" s="7"/>
      <c r="AT254" s="2"/>
      <c r="AU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338"/>
      <c r="AI255" s="2"/>
      <c r="AJ255" s="2"/>
      <c r="AK255" s="2"/>
      <c r="AL255" s="2"/>
      <c r="AM255" s="2"/>
      <c r="AN255" s="7"/>
      <c r="AO255" s="7"/>
      <c r="AP255" s="2"/>
      <c r="AQ255" s="2"/>
      <c r="AR255" s="2"/>
      <c r="AS255" s="7"/>
      <c r="AT255" s="2"/>
      <c r="AU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338"/>
      <c r="AI256" s="2"/>
      <c r="AJ256" s="2"/>
      <c r="AK256" s="2"/>
      <c r="AL256" s="2"/>
      <c r="AM256" s="2"/>
      <c r="AN256" s="7"/>
      <c r="AO256" s="7"/>
      <c r="AP256" s="2"/>
      <c r="AQ256" s="2"/>
      <c r="AR256" s="2"/>
      <c r="AS256" s="7"/>
      <c r="AT256" s="2"/>
      <c r="AU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338"/>
      <c r="AI257" s="2"/>
      <c r="AJ257" s="2"/>
      <c r="AK257" s="2"/>
      <c r="AL257" s="2"/>
      <c r="AM257" s="2"/>
      <c r="AN257" s="7"/>
      <c r="AO257" s="7"/>
      <c r="AP257" s="2"/>
      <c r="AQ257" s="2"/>
      <c r="AR257" s="2"/>
      <c r="AS257" s="7"/>
      <c r="AT257" s="2"/>
      <c r="AU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338"/>
      <c r="AI258" s="2"/>
      <c r="AJ258" s="2"/>
      <c r="AK258" s="2"/>
      <c r="AL258" s="2"/>
      <c r="AM258" s="2"/>
      <c r="AN258" s="7"/>
      <c r="AO258" s="7"/>
      <c r="AP258" s="2"/>
      <c r="AQ258" s="2"/>
      <c r="AR258" s="2"/>
      <c r="AS258" s="7"/>
      <c r="AT258" s="2"/>
      <c r="AU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338"/>
      <c r="AI259" s="2"/>
      <c r="AJ259" s="2"/>
      <c r="AK259" s="2"/>
      <c r="AL259" s="2"/>
      <c r="AM259" s="2"/>
      <c r="AN259" s="7"/>
      <c r="AO259" s="7"/>
      <c r="AP259" s="2"/>
      <c r="AQ259" s="2"/>
      <c r="AR259" s="2"/>
      <c r="AS259" s="7"/>
      <c r="AT259" s="2"/>
      <c r="AU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338"/>
      <c r="AI260" s="2"/>
      <c r="AJ260" s="2"/>
      <c r="AK260" s="2"/>
      <c r="AL260" s="2"/>
      <c r="AM260" s="2"/>
      <c r="AN260" s="7"/>
      <c r="AO260" s="7"/>
      <c r="AP260" s="2"/>
      <c r="AQ260" s="2"/>
      <c r="AR260" s="2"/>
      <c r="AS260" s="7"/>
      <c r="AT260" s="2"/>
      <c r="AU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338"/>
      <c r="AI261" s="2"/>
      <c r="AJ261" s="2"/>
      <c r="AK261" s="2"/>
      <c r="AL261" s="2"/>
      <c r="AM261" s="2"/>
      <c r="AN261" s="7"/>
      <c r="AO261" s="7"/>
      <c r="AP261" s="2"/>
      <c r="AQ261" s="2"/>
      <c r="AR261" s="2"/>
      <c r="AS261" s="7"/>
      <c r="AT261" s="2"/>
      <c r="AU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338"/>
      <c r="AI262" s="2"/>
      <c r="AJ262" s="2"/>
      <c r="AK262" s="2"/>
      <c r="AL262" s="2"/>
      <c r="AM262" s="2"/>
      <c r="AN262" s="7"/>
      <c r="AO262" s="7"/>
      <c r="AP262" s="2"/>
      <c r="AQ262" s="2"/>
      <c r="AR262" s="2"/>
      <c r="AS262" s="7"/>
      <c r="AT262" s="2"/>
      <c r="AU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338"/>
      <c r="AI263" s="2"/>
      <c r="AJ263" s="2"/>
      <c r="AK263" s="2"/>
      <c r="AL263" s="2"/>
      <c r="AM263" s="2"/>
      <c r="AN263" s="7"/>
      <c r="AO263" s="7"/>
      <c r="AP263" s="2"/>
      <c r="AQ263" s="2"/>
      <c r="AR263" s="2"/>
      <c r="AS263" s="7"/>
      <c r="AT263" s="2"/>
      <c r="AU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338"/>
      <c r="AI264" s="2"/>
      <c r="AJ264" s="2"/>
      <c r="AK264" s="2"/>
      <c r="AL264" s="2"/>
      <c r="AM264" s="2"/>
      <c r="AN264" s="7"/>
      <c r="AO264" s="7"/>
      <c r="AP264" s="2"/>
      <c r="AQ264" s="2"/>
      <c r="AR264" s="2"/>
      <c r="AS264" s="7"/>
      <c r="AT264" s="2"/>
      <c r="AU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338"/>
      <c r="AI265" s="2"/>
      <c r="AJ265" s="2"/>
      <c r="AK265" s="2"/>
      <c r="AL265" s="2"/>
      <c r="AM265" s="2"/>
      <c r="AN265" s="7"/>
      <c r="AO265" s="7"/>
      <c r="AP265" s="2"/>
      <c r="AQ265" s="2"/>
      <c r="AR265" s="2"/>
      <c r="AS265" s="7"/>
      <c r="AT265" s="2"/>
      <c r="AU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338"/>
      <c r="AI266" s="2"/>
      <c r="AJ266" s="2"/>
      <c r="AK266" s="2"/>
      <c r="AL266" s="2"/>
      <c r="AM266" s="2"/>
      <c r="AN266" s="7"/>
      <c r="AO266" s="7"/>
      <c r="AP266" s="2"/>
      <c r="AQ266" s="2"/>
      <c r="AR266" s="2"/>
      <c r="AS266" s="7"/>
      <c r="AT266" s="2"/>
      <c r="AU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338"/>
      <c r="AI267" s="2"/>
      <c r="AJ267" s="2"/>
      <c r="AK267" s="2"/>
      <c r="AL267" s="2"/>
      <c r="AM267" s="2"/>
      <c r="AN267" s="7"/>
      <c r="AO267" s="7"/>
      <c r="AP267" s="2"/>
      <c r="AQ267" s="2"/>
      <c r="AR267" s="2"/>
      <c r="AS267" s="7"/>
      <c r="AT267" s="2"/>
      <c r="AU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338"/>
      <c r="AI268" s="2"/>
      <c r="AJ268" s="2"/>
      <c r="AK268" s="2"/>
      <c r="AL268" s="2"/>
      <c r="AM268" s="2"/>
      <c r="AN268" s="7"/>
      <c r="AO268" s="7"/>
      <c r="AP268" s="2"/>
      <c r="AQ268" s="2"/>
      <c r="AR268" s="2"/>
      <c r="AS268" s="7"/>
      <c r="AT268" s="2"/>
      <c r="AU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338"/>
      <c r="AI269" s="2"/>
      <c r="AJ269" s="2"/>
      <c r="AK269" s="2"/>
      <c r="AL269" s="2"/>
      <c r="AM269" s="2"/>
      <c r="AN269" s="7"/>
      <c r="AO269" s="7"/>
      <c r="AP269" s="2"/>
      <c r="AQ269" s="2"/>
      <c r="AR269" s="2"/>
      <c r="AS269" s="7"/>
      <c r="AT269" s="2"/>
      <c r="AU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338"/>
      <c r="AI270" s="2"/>
      <c r="AJ270" s="2"/>
      <c r="AK270" s="2"/>
      <c r="AL270" s="2"/>
      <c r="AM270" s="2"/>
      <c r="AN270" s="7"/>
      <c r="AO270" s="7"/>
      <c r="AP270" s="2"/>
      <c r="AQ270" s="2"/>
      <c r="AR270" s="2"/>
      <c r="AS270" s="7"/>
      <c r="AT270" s="2"/>
      <c r="AU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338"/>
      <c r="AI271" s="2"/>
      <c r="AJ271" s="2"/>
      <c r="AK271" s="2"/>
      <c r="AL271" s="2"/>
      <c r="AM271" s="2"/>
      <c r="AN271" s="7"/>
      <c r="AO271" s="7"/>
      <c r="AP271" s="2"/>
      <c r="AQ271" s="2"/>
      <c r="AR271" s="2"/>
      <c r="AS271" s="7"/>
      <c r="AT271" s="2"/>
      <c r="AU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338"/>
      <c r="AI272" s="2"/>
      <c r="AJ272" s="2"/>
      <c r="AK272" s="2"/>
      <c r="AL272" s="2"/>
      <c r="AM272" s="2"/>
      <c r="AN272" s="7"/>
      <c r="AO272" s="7"/>
      <c r="AP272" s="2"/>
      <c r="AQ272" s="2"/>
      <c r="AR272" s="2"/>
      <c r="AS272" s="7"/>
      <c r="AT272" s="2"/>
      <c r="AU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338"/>
      <c r="AI273" s="2"/>
      <c r="AJ273" s="2"/>
      <c r="AK273" s="2"/>
      <c r="AL273" s="2"/>
      <c r="AM273" s="2"/>
      <c r="AN273" s="7"/>
      <c r="AO273" s="7"/>
      <c r="AP273" s="2"/>
      <c r="AQ273" s="2"/>
      <c r="AR273" s="2"/>
      <c r="AS273" s="7"/>
      <c r="AT273" s="2"/>
      <c r="AU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338"/>
      <c r="AI274" s="2"/>
      <c r="AJ274" s="2"/>
      <c r="AK274" s="2"/>
      <c r="AL274" s="2"/>
      <c r="AM274" s="2"/>
      <c r="AN274" s="7"/>
      <c r="AO274" s="7"/>
      <c r="AP274" s="2"/>
      <c r="AQ274" s="2"/>
      <c r="AR274" s="2"/>
      <c r="AS274" s="7"/>
      <c r="AT274" s="2"/>
      <c r="AU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338"/>
      <c r="AI275" s="2"/>
      <c r="AJ275" s="2"/>
      <c r="AK275" s="2"/>
      <c r="AL275" s="2"/>
      <c r="AM275" s="2"/>
      <c r="AN275" s="7"/>
      <c r="AO275" s="7"/>
      <c r="AP275" s="2"/>
      <c r="AQ275" s="2"/>
      <c r="AR275" s="2"/>
      <c r="AS275" s="7"/>
      <c r="AT275" s="2"/>
      <c r="AU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338"/>
      <c r="AI276" s="2"/>
      <c r="AJ276" s="2"/>
      <c r="AK276" s="2"/>
      <c r="AL276" s="2"/>
      <c r="AM276" s="2"/>
      <c r="AN276" s="7"/>
      <c r="AO276" s="7"/>
      <c r="AP276" s="2"/>
      <c r="AQ276" s="2"/>
      <c r="AR276" s="2"/>
      <c r="AS276" s="7"/>
      <c r="AT276" s="2"/>
      <c r="AU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338"/>
      <c r="AI277" s="2"/>
      <c r="AJ277" s="2"/>
      <c r="AK277" s="2"/>
      <c r="AL277" s="2"/>
      <c r="AM277" s="2"/>
      <c r="AN277" s="7"/>
      <c r="AO277" s="7"/>
      <c r="AP277" s="2"/>
      <c r="AQ277" s="2"/>
      <c r="AR277" s="2"/>
      <c r="AS277" s="7"/>
      <c r="AT277" s="2"/>
      <c r="AU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338"/>
      <c r="AI278" s="2"/>
      <c r="AJ278" s="2"/>
      <c r="AK278" s="2"/>
      <c r="AL278" s="2"/>
      <c r="AM278" s="2"/>
      <c r="AN278" s="7"/>
      <c r="AO278" s="7"/>
      <c r="AP278" s="2"/>
      <c r="AQ278" s="2"/>
      <c r="AR278" s="2"/>
      <c r="AS278" s="7"/>
      <c r="AT278" s="2"/>
      <c r="AU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338"/>
      <c r="AI279" s="2"/>
      <c r="AJ279" s="2"/>
      <c r="AK279" s="2"/>
      <c r="AL279" s="2"/>
      <c r="AM279" s="2"/>
      <c r="AN279" s="7"/>
      <c r="AO279" s="7"/>
      <c r="AP279" s="2"/>
      <c r="AQ279" s="2"/>
      <c r="AR279" s="2"/>
      <c r="AS279" s="7"/>
      <c r="AT279" s="2"/>
      <c r="AU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338"/>
      <c r="AI280" s="2"/>
      <c r="AJ280" s="2"/>
      <c r="AK280" s="2"/>
      <c r="AL280" s="2"/>
      <c r="AM280" s="2"/>
      <c r="AN280" s="7"/>
      <c r="AO280" s="7"/>
      <c r="AP280" s="2"/>
      <c r="AQ280" s="2"/>
      <c r="AR280" s="2"/>
      <c r="AS280" s="7"/>
      <c r="AT280" s="2"/>
      <c r="AU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338"/>
      <c r="AI281" s="2"/>
      <c r="AJ281" s="2"/>
      <c r="AK281" s="2"/>
      <c r="AL281" s="2"/>
      <c r="AM281" s="2"/>
      <c r="AN281" s="7"/>
      <c r="AO281" s="7"/>
      <c r="AP281" s="2"/>
      <c r="AQ281" s="2"/>
      <c r="AR281" s="2"/>
      <c r="AS281" s="7"/>
      <c r="AT281" s="2"/>
      <c r="AU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338"/>
      <c r="AI282" s="2"/>
      <c r="AJ282" s="2"/>
      <c r="AK282" s="2"/>
      <c r="AL282" s="2"/>
      <c r="AM282" s="2"/>
      <c r="AN282" s="7"/>
      <c r="AO282" s="7"/>
      <c r="AP282" s="2"/>
      <c r="AQ282" s="2"/>
      <c r="AR282" s="2"/>
      <c r="AS282" s="7"/>
      <c r="AT282" s="2"/>
      <c r="AU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338"/>
      <c r="AI283" s="2"/>
      <c r="AJ283" s="2"/>
      <c r="AK283" s="2"/>
      <c r="AL283" s="2"/>
      <c r="AM283" s="2"/>
      <c r="AN283" s="7"/>
      <c r="AO283" s="7"/>
      <c r="AP283" s="2"/>
      <c r="AQ283" s="2"/>
      <c r="AR283" s="2"/>
      <c r="AS283" s="7"/>
      <c r="AT283" s="2"/>
      <c r="AU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338"/>
      <c r="AI284" s="2"/>
      <c r="AJ284" s="2"/>
      <c r="AK284" s="2"/>
      <c r="AL284" s="2"/>
      <c r="AM284" s="2"/>
      <c r="AN284" s="7"/>
      <c r="AO284" s="7"/>
      <c r="AP284" s="2"/>
      <c r="AQ284" s="2"/>
      <c r="AR284" s="2"/>
      <c r="AS284" s="7"/>
      <c r="AT284" s="2"/>
      <c r="AU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338"/>
      <c r="AI285" s="2"/>
      <c r="AJ285" s="2"/>
      <c r="AK285" s="2"/>
      <c r="AL285" s="2"/>
      <c r="AM285" s="2"/>
      <c r="AN285" s="7"/>
      <c r="AO285" s="7"/>
      <c r="AP285" s="2"/>
      <c r="AQ285" s="2"/>
      <c r="AR285" s="2"/>
      <c r="AS285" s="7"/>
      <c r="AT285" s="2"/>
      <c r="AU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338"/>
      <c r="AI286" s="2"/>
      <c r="AJ286" s="2"/>
      <c r="AK286" s="2"/>
      <c r="AL286" s="2"/>
      <c r="AM286" s="2"/>
      <c r="AN286" s="7"/>
      <c r="AO286" s="7"/>
      <c r="AP286" s="2"/>
      <c r="AQ286" s="2"/>
      <c r="AR286" s="2"/>
      <c r="AS286" s="7"/>
      <c r="AT286" s="2"/>
      <c r="AU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338"/>
      <c r="AI287" s="2"/>
      <c r="AJ287" s="2"/>
      <c r="AK287" s="2"/>
      <c r="AL287" s="2"/>
      <c r="AM287" s="2"/>
      <c r="AN287" s="7"/>
      <c r="AO287" s="7"/>
      <c r="AP287" s="2"/>
      <c r="AQ287" s="2"/>
      <c r="AR287" s="2"/>
      <c r="AS287" s="7"/>
      <c r="AT287" s="2"/>
      <c r="AU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338"/>
      <c r="AI288" s="2"/>
      <c r="AJ288" s="2"/>
      <c r="AK288" s="2"/>
      <c r="AL288" s="2"/>
      <c r="AM288" s="2"/>
      <c r="AN288" s="7"/>
      <c r="AO288" s="7"/>
      <c r="AP288" s="2"/>
      <c r="AQ288" s="2"/>
      <c r="AR288" s="2"/>
      <c r="AS288" s="7"/>
      <c r="AT288" s="2"/>
      <c r="AU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338"/>
      <c r="AI289" s="2"/>
      <c r="AJ289" s="2"/>
      <c r="AK289" s="2"/>
      <c r="AL289" s="2"/>
      <c r="AM289" s="2"/>
      <c r="AN289" s="7"/>
      <c r="AO289" s="7"/>
      <c r="AP289" s="2"/>
      <c r="AQ289" s="2"/>
      <c r="AR289" s="2"/>
      <c r="AS289" s="7"/>
      <c r="AT289" s="2"/>
      <c r="AU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338"/>
      <c r="AI290" s="2"/>
      <c r="AJ290" s="2"/>
      <c r="AK290" s="2"/>
      <c r="AL290" s="2"/>
      <c r="AM290" s="2"/>
      <c r="AN290" s="7"/>
      <c r="AO290" s="7"/>
      <c r="AP290" s="2"/>
      <c r="AQ290" s="2"/>
      <c r="AR290" s="2"/>
      <c r="AS290" s="7"/>
      <c r="AT290" s="2"/>
      <c r="AU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338"/>
      <c r="AI291" s="2"/>
      <c r="AJ291" s="2"/>
      <c r="AK291" s="2"/>
      <c r="AL291" s="2"/>
      <c r="AM291" s="2"/>
      <c r="AN291" s="7"/>
      <c r="AO291" s="7"/>
      <c r="AP291" s="2"/>
      <c r="AQ291" s="2"/>
      <c r="AR291" s="2"/>
      <c r="AS291" s="7"/>
      <c r="AT291" s="2"/>
      <c r="AU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338"/>
      <c r="AI292" s="2"/>
      <c r="AJ292" s="2"/>
      <c r="AK292" s="2"/>
      <c r="AL292" s="2"/>
      <c r="AM292" s="2"/>
      <c r="AN292" s="7"/>
      <c r="AO292" s="7"/>
      <c r="AP292" s="2"/>
      <c r="AQ292" s="2"/>
      <c r="AR292" s="2"/>
      <c r="AS292" s="7"/>
      <c r="AT292" s="2"/>
      <c r="AU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338"/>
      <c r="AI293" s="2"/>
      <c r="AJ293" s="2"/>
      <c r="AK293" s="2"/>
      <c r="AL293" s="2"/>
      <c r="AM293" s="2"/>
      <c r="AN293" s="7"/>
      <c r="AO293" s="7"/>
      <c r="AP293" s="2"/>
      <c r="AQ293" s="2"/>
      <c r="AR293" s="2"/>
      <c r="AS293" s="7"/>
      <c r="AT293" s="2"/>
      <c r="AU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338"/>
      <c r="AI294" s="2"/>
      <c r="AJ294" s="2"/>
      <c r="AK294" s="2"/>
      <c r="AL294" s="2"/>
      <c r="AM294" s="2"/>
      <c r="AN294" s="7"/>
      <c r="AO294" s="7"/>
      <c r="AP294" s="2"/>
      <c r="AQ294" s="2"/>
      <c r="AR294" s="2"/>
      <c r="AS294" s="7"/>
      <c r="AT294" s="2"/>
      <c r="AU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338"/>
      <c r="AI295" s="2"/>
      <c r="AJ295" s="2"/>
      <c r="AK295" s="2"/>
      <c r="AL295" s="2"/>
      <c r="AM295" s="2"/>
      <c r="AN295" s="7"/>
      <c r="AO295" s="7"/>
      <c r="AP295" s="2"/>
      <c r="AQ295" s="2"/>
      <c r="AR295" s="2"/>
      <c r="AS295" s="7"/>
      <c r="AT295" s="2"/>
      <c r="AU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338"/>
      <c r="AI296" s="2"/>
      <c r="AJ296" s="2"/>
      <c r="AK296" s="2"/>
      <c r="AL296" s="2"/>
      <c r="AM296" s="2"/>
      <c r="AN296" s="7"/>
      <c r="AO296" s="7"/>
      <c r="AP296" s="2"/>
      <c r="AQ296" s="2"/>
      <c r="AR296" s="2"/>
      <c r="AS296" s="7"/>
      <c r="AT296" s="2"/>
      <c r="AU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338"/>
      <c r="AI297" s="2"/>
      <c r="AJ297" s="2"/>
      <c r="AK297" s="2"/>
      <c r="AL297" s="2"/>
      <c r="AM297" s="2"/>
      <c r="AN297" s="7"/>
      <c r="AO297" s="7"/>
      <c r="AP297" s="2"/>
      <c r="AQ297" s="2"/>
      <c r="AR297" s="2"/>
      <c r="AS297" s="7"/>
      <c r="AT297" s="2"/>
      <c r="AU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338"/>
      <c r="AI298" s="2"/>
      <c r="AJ298" s="2"/>
      <c r="AK298" s="2"/>
      <c r="AL298" s="2"/>
      <c r="AM298" s="2"/>
      <c r="AN298" s="7"/>
      <c r="AO298" s="7"/>
      <c r="AP298" s="2"/>
      <c r="AQ298" s="2"/>
      <c r="AR298" s="2"/>
      <c r="AS298" s="7"/>
      <c r="AT298" s="2"/>
      <c r="AU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338"/>
      <c r="AI299" s="2"/>
      <c r="AJ299" s="2"/>
      <c r="AK299" s="2"/>
      <c r="AL299" s="2"/>
      <c r="AM299" s="2"/>
      <c r="AN299" s="7"/>
      <c r="AO299" s="7"/>
      <c r="AP299" s="2"/>
      <c r="AQ299" s="2"/>
      <c r="AR299" s="2"/>
      <c r="AS299" s="7"/>
      <c r="AT299" s="2"/>
      <c r="AU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338"/>
      <c r="AI300" s="2"/>
      <c r="AJ300" s="2"/>
      <c r="AK300" s="2"/>
      <c r="AL300" s="2"/>
      <c r="AM300" s="2"/>
      <c r="AN300" s="7"/>
      <c r="AO300" s="7"/>
      <c r="AP300" s="2"/>
      <c r="AQ300" s="2"/>
      <c r="AR300" s="2"/>
      <c r="AS300" s="7"/>
      <c r="AT300" s="2"/>
      <c r="AU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338"/>
      <c r="AI301" s="2"/>
      <c r="AJ301" s="2"/>
      <c r="AK301" s="2"/>
      <c r="AL301" s="2"/>
      <c r="AM301" s="2"/>
      <c r="AN301" s="7"/>
      <c r="AO301" s="7"/>
      <c r="AP301" s="2"/>
      <c r="AQ301" s="2"/>
      <c r="AR301" s="2"/>
      <c r="AS301" s="7"/>
      <c r="AT301" s="2"/>
      <c r="AU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338"/>
      <c r="AI302" s="2"/>
      <c r="AJ302" s="2"/>
      <c r="AK302" s="2"/>
      <c r="AL302" s="2"/>
      <c r="AM302" s="2"/>
      <c r="AN302" s="7"/>
      <c r="AO302" s="7"/>
      <c r="AP302" s="2"/>
      <c r="AQ302" s="2"/>
      <c r="AR302" s="2"/>
      <c r="AS302" s="7"/>
      <c r="AT302" s="2"/>
      <c r="AU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338"/>
      <c r="AI303" s="2"/>
      <c r="AJ303" s="2"/>
      <c r="AK303" s="2"/>
      <c r="AL303" s="2"/>
      <c r="AM303" s="2"/>
      <c r="AN303" s="7"/>
      <c r="AO303" s="7"/>
      <c r="AP303" s="2"/>
      <c r="AQ303" s="2"/>
      <c r="AR303" s="2"/>
      <c r="AS303" s="7"/>
      <c r="AT303" s="2"/>
      <c r="AU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338"/>
      <c r="AI304" s="2"/>
      <c r="AJ304" s="2"/>
      <c r="AK304" s="2"/>
      <c r="AL304" s="2"/>
      <c r="AM304" s="2"/>
      <c r="AN304" s="7"/>
      <c r="AO304" s="7"/>
      <c r="AP304" s="2"/>
      <c r="AQ304" s="2"/>
      <c r="AR304" s="2"/>
      <c r="AS304" s="7"/>
      <c r="AT304" s="2"/>
      <c r="AU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338"/>
      <c r="AI305" s="2"/>
      <c r="AJ305" s="2"/>
      <c r="AK305" s="2"/>
      <c r="AL305" s="2"/>
      <c r="AM305" s="2"/>
      <c r="AN305" s="7"/>
      <c r="AO305" s="7"/>
      <c r="AP305" s="2"/>
      <c r="AQ305" s="2"/>
      <c r="AR305" s="2"/>
      <c r="AS305" s="7"/>
      <c r="AT305" s="2"/>
      <c r="AU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338"/>
      <c r="AI306" s="2"/>
      <c r="AJ306" s="2"/>
      <c r="AK306" s="2"/>
      <c r="AL306" s="2"/>
      <c r="AM306" s="2"/>
      <c r="AN306" s="7"/>
      <c r="AO306" s="7"/>
      <c r="AP306" s="2"/>
      <c r="AQ306" s="2"/>
      <c r="AR306" s="2"/>
      <c r="AS306" s="7"/>
      <c r="AT306" s="2"/>
      <c r="AU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338"/>
      <c r="AI307" s="2"/>
      <c r="AJ307" s="2"/>
      <c r="AK307" s="2"/>
      <c r="AL307" s="2"/>
      <c r="AM307" s="2"/>
      <c r="AN307" s="7"/>
      <c r="AO307" s="7"/>
      <c r="AP307" s="2"/>
      <c r="AQ307" s="2"/>
      <c r="AR307" s="2"/>
      <c r="AS307" s="7"/>
      <c r="AT307" s="2"/>
      <c r="AU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338"/>
      <c r="AI308" s="2"/>
      <c r="AJ308" s="2"/>
      <c r="AK308" s="2"/>
      <c r="AL308" s="2"/>
      <c r="AM308" s="2"/>
      <c r="AN308" s="7"/>
      <c r="AO308" s="7"/>
      <c r="AP308" s="2"/>
      <c r="AQ308" s="2"/>
      <c r="AR308" s="2"/>
      <c r="AS308" s="7"/>
      <c r="AT308" s="2"/>
      <c r="AU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338"/>
      <c r="AI309" s="2"/>
      <c r="AJ309" s="2"/>
      <c r="AK309" s="2"/>
      <c r="AL309" s="2"/>
      <c r="AM309" s="2"/>
      <c r="AN309" s="7"/>
      <c r="AO309" s="7"/>
      <c r="AP309" s="2"/>
      <c r="AQ309" s="2"/>
      <c r="AR309" s="2"/>
      <c r="AS309" s="7"/>
      <c r="AT309" s="2"/>
      <c r="AU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338"/>
      <c r="AI310" s="2"/>
      <c r="AJ310" s="2"/>
      <c r="AK310" s="2"/>
      <c r="AL310" s="2"/>
      <c r="AM310" s="2"/>
      <c r="AN310" s="7"/>
      <c r="AO310" s="7"/>
      <c r="AP310" s="2"/>
      <c r="AQ310" s="2"/>
      <c r="AR310" s="2"/>
      <c r="AS310" s="7"/>
      <c r="AT310" s="2"/>
      <c r="AU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338"/>
      <c r="AI311" s="2"/>
      <c r="AJ311" s="2"/>
      <c r="AK311" s="2"/>
      <c r="AL311" s="2"/>
      <c r="AM311" s="2"/>
      <c r="AN311" s="7"/>
      <c r="AO311" s="7"/>
      <c r="AP311" s="2"/>
      <c r="AQ311" s="2"/>
      <c r="AR311" s="2"/>
      <c r="AS311" s="7"/>
      <c r="AT311" s="2"/>
      <c r="AU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338"/>
      <c r="AI312" s="2"/>
      <c r="AJ312" s="2"/>
      <c r="AK312" s="2"/>
      <c r="AL312" s="2"/>
      <c r="AM312" s="2"/>
      <c r="AN312" s="7"/>
      <c r="AO312" s="7"/>
      <c r="AP312" s="2"/>
      <c r="AQ312" s="2"/>
      <c r="AR312" s="2"/>
      <c r="AS312" s="7"/>
      <c r="AT312" s="2"/>
      <c r="AU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338"/>
      <c r="AI313" s="2"/>
      <c r="AJ313" s="2"/>
      <c r="AK313" s="2"/>
      <c r="AL313" s="2"/>
      <c r="AM313" s="2"/>
      <c r="AN313" s="7"/>
      <c r="AO313" s="7"/>
      <c r="AP313" s="2"/>
      <c r="AQ313" s="2"/>
      <c r="AR313" s="2"/>
      <c r="AS313" s="7"/>
      <c r="AT313" s="2"/>
      <c r="AU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338"/>
      <c r="AI314" s="2"/>
      <c r="AJ314" s="2"/>
      <c r="AK314" s="2"/>
      <c r="AL314" s="2"/>
      <c r="AM314" s="2"/>
      <c r="AN314" s="7"/>
      <c r="AO314" s="7"/>
      <c r="AP314" s="2"/>
      <c r="AQ314" s="2"/>
      <c r="AR314" s="2"/>
      <c r="AS314" s="7"/>
      <c r="AT314" s="2"/>
      <c r="AU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338"/>
      <c r="AI315" s="2"/>
      <c r="AJ315" s="2"/>
      <c r="AK315" s="2"/>
      <c r="AL315" s="2"/>
      <c r="AM315" s="2"/>
      <c r="AN315" s="7"/>
      <c r="AO315" s="7"/>
      <c r="AP315" s="2"/>
      <c r="AQ315" s="2"/>
      <c r="AR315" s="2"/>
      <c r="AS315" s="7"/>
      <c r="AT315" s="2"/>
      <c r="AU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338"/>
      <c r="AI316" s="2"/>
      <c r="AJ316" s="2"/>
      <c r="AK316" s="2"/>
      <c r="AL316" s="2"/>
      <c r="AM316" s="2"/>
      <c r="AN316" s="7"/>
      <c r="AO316" s="7"/>
      <c r="AP316" s="2"/>
      <c r="AQ316" s="2"/>
      <c r="AR316" s="2"/>
      <c r="AS316" s="7"/>
      <c r="AT316" s="2"/>
      <c r="AU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338"/>
      <c r="AI317" s="2"/>
      <c r="AJ317" s="2"/>
      <c r="AK317" s="2"/>
      <c r="AL317" s="2"/>
      <c r="AM317" s="2"/>
      <c r="AN317" s="7"/>
      <c r="AO317" s="7"/>
      <c r="AP317" s="2"/>
      <c r="AQ317" s="2"/>
      <c r="AR317" s="2"/>
      <c r="AS317" s="7"/>
      <c r="AT317" s="2"/>
      <c r="AU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338"/>
      <c r="AI318" s="2"/>
      <c r="AJ318" s="2"/>
      <c r="AK318" s="2"/>
      <c r="AL318" s="2"/>
      <c r="AM318" s="2"/>
      <c r="AN318" s="7"/>
      <c r="AO318" s="7"/>
      <c r="AP318" s="2"/>
      <c r="AQ318" s="2"/>
      <c r="AR318" s="2"/>
      <c r="AS318" s="7"/>
      <c r="AT318" s="2"/>
      <c r="AU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338"/>
      <c r="AI319" s="2"/>
      <c r="AJ319" s="2"/>
      <c r="AK319" s="2"/>
      <c r="AL319" s="2"/>
      <c r="AM319" s="2"/>
      <c r="AN319" s="7"/>
      <c r="AO319" s="7"/>
      <c r="AP319" s="2"/>
      <c r="AQ319" s="2"/>
      <c r="AR319" s="2"/>
      <c r="AS319" s="7"/>
      <c r="AT319" s="2"/>
      <c r="AU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338"/>
      <c r="AI320" s="2"/>
      <c r="AJ320" s="2"/>
      <c r="AK320" s="2"/>
      <c r="AL320" s="2"/>
      <c r="AM320" s="2"/>
      <c r="AN320" s="7"/>
      <c r="AO320" s="7"/>
      <c r="AP320" s="2"/>
      <c r="AQ320" s="2"/>
      <c r="AR320" s="2"/>
      <c r="AS320" s="7"/>
      <c r="AT320" s="2"/>
      <c r="AU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338"/>
      <c r="AI321" s="2"/>
      <c r="AJ321" s="2"/>
      <c r="AK321" s="2"/>
      <c r="AL321" s="2"/>
      <c r="AM321" s="2"/>
      <c r="AN321" s="7"/>
      <c r="AO321" s="7"/>
      <c r="AP321" s="2"/>
      <c r="AQ321" s="2"/>
      <c r="AR321" s="2"/>
      <c r="AS321" s="7"/>
      <c r="AT321" s="2"/>
      <c r="AU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338"/>
      <c r="AI322" s="2"/>
      <c r="AJ322" s="2"/>
      <c r="AK322" s="2"/>
      <c r="AL322" s="2"/>
      <c r="AM322" s="2"/>
      <c r="AN322" s="7"/>
      <c r="AO322" s="7"/>
      <c r="AP322" s="2"/>
      <c r="AQ322" s="2"/>
      <c r="AR322" s="2"/>
      <c r="AS322" s="7"/>
      <c r="AT322" s="2"/>
      <c r="AU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338"/>
      <c r="AI323" s="2"/>
      <c r="AJ323" s="2"/>
      <c r="AK323" s="2"/>
      <c r="AL323" s="2"/>
      <c r="AM323" s="2"/>
      <c r="AN323" s="7"/>
      <c r="AO323" s="7"/>
      <c r="AP323" s="2"/>
      <c r="AQ323" s="2"/>
      <c r="AR323" s="2"/>
      <c r="AS323" s="7"/>
      <c r="AT323" s="2"/>
      <c r="AU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338"/>
      <c r="AI324" s="2"/>
      <c r="AJ324" s="2"/>
      <c r="AK324" s="2"/>
      <c r="AL324" s="2"/>
      <c r="AM324" s="2"/>
      <c r="AN324" s="7"/>
      <c r="AO324" s="7"/>
      <c r="AP324" s="2"/>
      <c r="AQ324" s="2"/>
      <c r="AR324" s="2"/>
      <c r="AS324" s="7"/>
      <c r="AT324" s="2"/>
      <c r="AU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338"/>
      <c r="AI325" s="2"/>
      <c r="AJ325" s="2"/>
      <c r="AK325" s="2"/>
      <c r="AL325" s="2"/>
      <c r="AM325" s="2"/>
      <c r="AN325" s="7"/>
      <c r="AO325" s="7"/>
      <c r="AP325" s="2"/>
      <c r="AQ325" s="2"/>
      <c r="AR325" s="2"/>
      <c r="AS325" s="7"/>
      <c r="AT325" s="2"/>
      <c r="AU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338"/>
      <c r="AI326" s="2"/>
      <c r="AJ326" s="2"/>
      <c r="AK326" s="2"/>
      <c r="AL326" s="2"/>
      <c r="AM326" s="2"/>
      <c r="AN326" s="7"/>
      <c r="AO326" s="7"/>
      <c r="AP326" s="2"/>
      <c r="AQ326" s="2"/>
      <c r="AR326" s="2"/>
      <c r="AS326" s="7"/>
      <c r="AT326" s="2"/>
      <c r="AU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338"/>
      <c r="AI327" s="2"/>
      <c r="AJ327" s="2"/>
      <c r="AK327" s="2"/>
      <c r="AL327" s="2"/>
      <c r="AM327" s="2"/>
      <c r="AN327" s="7"/>
      <c r="AO327" s="7"/>
      <c r="AP327" s="2"/>
      <c r="AQ327" s="2"/>
      <c r="AR327" s="2"/>
      <c r="AS327" s="7"/>
      <c r="AT327" s="2"/>
      <c r="AU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338"/>
      <c r="AI328" s="2"/>
      <c r="AJ328" s="2"/>
      <c r="AK328" s="2"/>
      <c r="AL328" s="2"/>
      <c r="AM328" s="2"/>
      <c r="AN328" s="7"/>
      <c r="AO328" s="7"/>
      <c r="AP328" s="2"/>
      <c r="AQ328" s="2"/>
      <c r="AR328" s="2"/>
      <c r="AS328" s="7"/>
      <c r="AT328" s="2"/>
      <c r="AU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338"/>
      <c r="AI329" s="2"/>
      <c r="AJ329" s="2"/>
      <c r="AK329" s="2"/>
      <c r="AL329" s="2"/>
      <c r="AM329" s="2"/>
      <c r="AN329" s="7"/>
      <c r="AO329" s="7"/>
      <c r="AP329" s="2"/>
      <c r="AQ329" s="2"/>
      <c r="AR329" s="2"/>
      <c r="AS329" s="7"/>
      <c r="AT329" s="2"/>
      <c r="AU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338"/>
      <c r="AI330" s="2"/>
      <c r="AJ330" s="2"/>
      <c r="AK330" s="2"/>
      <c r="AL330" s="2"/>
      <c r="AM330" s="2"/>
      <c r="AN330" s="7"/>
      <c r="AO330" s="7"/>
      <c r="AP330" s="2"/>
      <c r="AQ330" s="2"/>
      <c r="AR330" s="2"/>
      <c r="AS330" s="7"/>
      <c r="AT330" s="2"/>
      <c r="AU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338"/>
      <c r="AI331" s="2"/>
      <c r="AJ331" s="2"/>
      <c r="AK331" s="2"/>
      <c r="AL331" s="2"/>
      <c r="AM331" s="2"/>
      <c r="AN331" s="7"/>
      <c r="AO331" s="7"/>
      <c r="AP331" s="2"/>
      <c r="AQ331" s="2"/>
      <c r="AR331" s="2"/>
      <c r="AS331" s="7"/>
      <c r="AT331" s="2"/>
      <c r="AU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338"/>
      <c r="AI332" s="2"/>
      <c r="AJ332" s="2"/>
      <c r="AK332" s="2"/>
      <c r="AL332" s="2"/>
      <c r="AM332" s="2"/>
      <c r="AN332" s="7"/>
      <c r="AO332" s="7"/>
      <c r="AP332" s="2"/>
      <c r="AQ332" s="2"/>
      <c r="AR332" s="2"/>
      <c r="AS332" s="7"/>
      <c r="AT332" s="2"/>
      <c r="AU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338"/>
      <c r="AI333" s="2"/>
      <c r="AJ333" s="2"/>
      <c r="AK333" s="2"/>
      <c r="AL333" s="2"/>
      <c r="AM333" s="2"/>
      <c r="AN333" s="7"/>
      <c r="AO333" s="7"/>
      <c r="AP333" s="2"/>
      <c r="AQ333" s="2"/>
      <c r="AR333" s="2"/>
      <c r="AS333" s="7"/>
      <c r="AT333" s="2"/>
      <c r="AU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338"/>
      <c r="AI334" s="2"/>
      <c r="AJ334" s="2"/>
      <c r="AK334" s="2"/>
      <c r="AL334" s="2"/>
      <c r="AM334" s="2"/>
      <c r="AN334" s="7"/>
      <c r="AO334" s="7"/>
      <c r="AP334" s="2"/>
      <c r="AQ334" s="2"/>
      <c r="AR334" s="2"/>
      <c r="AS334" s="7"/>
      <c r="AT334" s="2"/>
      <c r="AU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338"/>
      <c r="AI335" s="2"/>
      <c r="AJ335" s="2"/>
      <c r="AK335" s="2"/>
      <c r="AL335" s="2"/>
      <c r="AM335" s="2"/>
      <c r="AN335" s="7"/>
      <c r="AO335" s="7"/>
      <c r="AP335" s="2"/>
      <c r="AQ335" s="2"/>
      <c r="AR335" s="2"/>
      <c r="AS335" s="7"/>
      <c r="AT335" s="2"/>
      <c r="AU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338"/>
      <c r="AI336" s="2"/>
      <c r="AJ336" s="2"/>
      <c r="AK336" s="2"/>
      <c r="AL336" s="2"/>
      <c r="AM336" s="2"/>
      <c r="AN336" s="7"/>
      <c r="AO336" s="7"/>
      <c r="AP336" s="2"/>
      <c r="AQ336" s="2"/>
      <c r="AR336" s="2"/>
      <c r="AS336" s="7"/>
      <c r="AT336" s="2"/>
      <c r="AU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338"/>
      <c r="AI337" s="2"/>
      <c r="AJ337" s="2"/>
      <c r="AK337" s="2"/>
      <c r="AL337" s="2"/>
      <c r="AM337" s="2"/>
      <c r="AN337" s="7"/>
      <c r="AO337" s="7"/>
      <c r="AP337" s="2"/>
      <c r="AQ337" s="2"/>
      <c r="AR337" s="2"/>
      <c r="AS337" s="7"/>
      <c r="AT337" s="2"/>
      <c r="AU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338"/>
      <c r="AI338" s="2"/>
      <c r="AJ338" s="2"/>
      <c r="AK338" s="2"/>
      <c r="AL338" s="2"/>
      <c r="AM338" s="2"/>
      <c r="AN338" s="7"/>
      <c r="AO338" s="7"/>
      <c r="AP338" s="2"/>
      <c r="AQ338" s="2"/>
      <c r="AR338" s="2"/>
      <c r="AS338" s="7"/>
      <c r="AT338" s="2"/>
      <c r="AU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338"/>
      <c r="AI339" s="2"/>
      <c r="AJ339" s="2"/>
      <c r="AK339" s="2"/>
      <c r="AL339" s="2"/>
      <c r="AM339" s="2"/>
      <c r="AN339" s="7"/>
      <c r="AO339" s="7"/>
      <c r="AP339" s="2"/>
      <c r="AQ339" s="2"/>
      <c r="AR339" s="2"/>
      <c r="AS339" s="7"/>
      <c r="AT339" s="2"/>
      <c r="AU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338"/>
      <c r="AI340" s="2"/>
      <c r="AJ340" s="2"/>
      <c r="AK340" s="2"/>
      <c r="AL340" s="2"/>
      <c r="AM340" s="2"/>
      <c r="AN340" s="7"/>
      <c r="AO340" s="7"/>
      <c r="AP340" s="2"/>
      <c r="AQ340" s="2"/>
      <c r="AR340" s="2"/>
      <c r="AS340" s="7"/>
      <c r="AT340" s="2"/>
      <c r="AU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338"/>
      <c r="AI341" s="2"/>
      <c r="AJ341" s="2"/>
      <c r="AK341" s="2"/>
      <c r="AL341" s="2"/>
      <c r="AM341" s="2"/>
      <c r="AN341" s="7"/>
      <c r="AO341" s="7"/>
      <c r="AP341" s="2"/>
      <c r="AQ341" s="2"/>
      <c r="AR341" s="2"/>
      <c r="AS341" s="7"/>
      <c r="AT341" s="2"/>
      <c r="AU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338"/>
      <c r="AI342" s="2"/>
      <c r="AJ342" s="2"/>
      <c r="AK342" s="2"/>
      <c r="AL342" s="2"/>
      <c r="AM342" s="2"/>
      <c r="AN342" s="7"/>
      <c r="AO342" s="7"/>
      <c r="AP342" s="2"/>
      <c r="AQ342" s="2"/>
      <c r="AR342" s="2"/>
      <c r="AS342" s="7"/>
      <c r="AT342" s="2"/>
      <c r="AU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338"/>
      <c r="AI343" s="2"/>
      <c r="AJ343" s="2"/>
      <c r="AK343" s="2"/>
      <c r="AL343" s="2"/>
      <c r="AM343" s="2"/>
      <c r="AN343" s="7"/>
      <c r="AO343" s="7"/>
      <c r="AP343" s="2"/>
      <c r="AQ343" s="2"/>
      <c r="AR343" s="2"/>
      <c r="AS343" s="7"/>
      <c r="AT343" s="2"/>
      <c r="AU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338"/>
      <c r="AI344" s="2"/>
      <c r="AJ344" s="2"/>
      <c r="AK344" s="2"/>
      <c r="AL344" s="2"/>
      <c r="AM344" s="2"/>
      <c r="AN344" s="7"/>
      <c r="AO344" s="7"/>
      <c r="AP344" s="2"/>
      <c r="AQ344" s="2"/>
      <c r="AR344" s="2"/>
      <c r="AS344" s="7"/>
      <c r="AT344" s="2"/>
      <c r="AU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338"/>
      <c r="AI345" s="2"/>
      <c r="AJ345" s="2"/>
      <c r="AK345" s="2"/>
      <c r="AL345" s="2"/>
      <c r="AM345" s="2"/>
      <c r="AN345" s="7"/>
      <c r="AO345" s="7"/>
      <c r="AP345" s="2"/>
      <c r="AQ345" s="2"/>
      <c r="AR345" s="2"/>
      <c r="AS345" s="7"/>
      <c r="AT345" s="2"/>
      <c r="AU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338"/>
      <c r="AI346" s="2"/>
      <c r="AJ346" s="2"/>
      <c r="AK346" s="2"/>
      <c r="AL346" s="2"/>
      <c r="AM346" s="2"/>
      <c r="AN346" s="7"/>
      <c r="AO346" s="7"/>
      <c r="AP346" s="2"/>
      <c r="AQ346" s="2"/>
      <c r="AR346" s="2"/>
      <c r="AS346" s="7"/>
      <c r="AT346" s="2"/>
      <c r="AU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338"/>
      <c r="AI347" s="2"/>
      <c r="AJ347" s="2"/>
      <c r="AK347" s="2"/>
      <c r="AL347" s="2"/>
      <c r="AM347" s="2"/>
      <c r="AN347" s="7"/>
      <c r="AO347" s="7"/>
      <c r="AP347" s="2"/>
      <c r="AQ347" s="2"/>
      <c r="AR347" s="2"/>
      <c r="AS347" s="7"/>
      <c r="AT347" s="2"/>
      <c r="AU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338"/>
      <c r="AI348" s="2"/>
      <c r="AJ348" s="2"/>
      <c r="AK348" s="2"/>
      <c r="AL348" s="2"/>
      <c r="AM348" s="2"/>
      <c r="AN348" s="7"/>
      <c r="AO348" s="7"/>
      <c r="AP348" s="2"/>
      <c r="AQ348" s="2"/>
      <c r="AR348" s="2"/>
      <c r="AS348" s="7"/>
      <c r="AT348" s="2"/>
      <c r="AU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338"/>
      <c r="AI349" s="2"/>
      <c r="AJ349" s="2"/>
      <c r="AK349" s="2"/>
      <c r="AL349" s="2"/>
      <c r="AM349" s="2"/>
      <c r="AN349" s="7"/>
      <c r="AO349" s="7"/>
      <c r="AP349" s="2"/>
      <c r="AQ349" s="2"/>
      <c r="AR349" s="2"/>
      <c r="AS349" s="7"/>
      <c r="AT349" s="2"/>
      <c r="AU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338"/>
      <c r="AI350" s="2"/>
      <c r="AJ350" s="2"/>
      <c r="AK350" s="2"/>
      <c r="AL350" s="2"/>
      <c r="AM350" s="2"/>
      <c r="AN350" s="7"/>
      <c r="AO350" s="7"/>
      <c r="AP350" s="2"/>
      <c r="AQ350" s="2"/>
      <c r="AR350" s="2"/>
      <c r="AS350" s="7"/>
      <c r="AT350" s="2"/>
      <c r="AU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338"/>
      <c r="AI351" s="2"/>
      <c r="AJ351" s="2"/>
      <c r="AK351" s="2"/>
      <c r="AL351" s="2"/>
      <c r="AM351" s="2"/>
      <c r="AN351" s="7"/>
      <c r="AO351" s="7"/>
      <c r="AP351" s="2"/>
      <c r="AQ351" s="2"/>
      <c r="AR351" s="2"/>
      <c r="AS351" s="7"/>
      <c r="AT351" s="2"/>
      <c r="AU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338"/>
      <c r="AI352" s="2"/>
      <c r="AJ352" s="2"/>
      <c r="AK352" s="2"/>
      <c r="AL352" s="2"/>
      <c r="AM352" s="2"/>
      <c r="AN352" s="7"/>
      <c r="AO352" s="7"/>
      <c r="AP352" s="2"/>
      <c r="AQ352" s="2"/>
      <c r="AR352" s="2"/>
      <c r="AS352" s="7"/>
      <c r="AT352" s="2"/>
      <c r="AU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338"/>
      <c r="AI353" s="2"/>
      <c r="AJ353" s="2"/>
      <c r="AK353" s="2"/>
      <c r="AL353" s="2"/>
      <c r="AM353" s="2"/>
      <c r="AN353" s="7"/>
      <c r="AO353" s="7"/>
      <c r="AP353" s="2"/>
      <c r="AQ353" s="2"/>
      <c r="AR353" s="2"/>
      <c r="AS353" s="7"/>
      <c r="AT353" s="2"/>
      <c r="AU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338"/>
      <c r="AI354" s="2"/>
      <c r="AJ354" s="2"/>
      <c r="AK354" s="2"/>
      <c r="AL354" s="2"/>
      <c r="AM354" s="2"/>
      <c r="AN354" s="7"/>
      <c r="AO354" s="7"/>
      <c r="AP354" s="2"/>
      <c r="AQ354" s="2"/>
      <c r="AR354" s="2"/>
      <c r="AS354" s="7"/>
      <c r="AT354" s="2"/>
      <c r="AU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338"/>
      <c r="AI355" s="2"/>
      <c r="AJ355" s="2"/>
      <c r="AK355" s="2"/>
      <c r="AL355" s="2"/>
      <c r="AM355" s="2"/>
      <c r="AN355" s="7"/>
      <c r="AO355" s="7"/>
      <c r="AP355" s="2"/>
      <c r="AQ355" s="2"/>
      <c r="AR355" s="2"/>
      <c r="AS355" s="7"/>
      <c r="AT355" s="2"/>
      <c r="AU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338"/>
      <c r="AI356" s="2"/>
      <c r="AJ356" s="2"/>
      <c r="AK356" s="2"/>
      <c r="AL356" s="2"/>
      <c r="AM356" s="2"/>
      <c r="AN356" s="7"/>
      <c r="AO356" s="7"/>
      <c r="AP356" s="2"/>
      <c r="AQ356" s="2"/>
      <c r="AR356" s="2"/>
      <c r="AS356" s="7"/>
      <c r="AT356" s="2"/>
      <c r="AU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338"/>
      <c r="AI357" s="2"/>
      <c r="AJ357" s="2"/>
      <c r="AK357" s="2"/>
      <c r="AL357" s="2"/>
      <c r="AM357" s="2"/>
      <c r="AN357" s="7"/>
      <c r="AO357" s="7"/>
      <c r="AP357" s="2"/>
      <c r="AQ357" s="2"/>
      <c r="AR357" s="2"/>
      <c r="AS357" s="7"/>
      <c r="AT357" s="2"/>
      <c r="AU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338"/>
      <c r="AI358" s="2"/>
      <c r="AJ358" s="2"/>
      <c r="AK358" s="2"/>
      <c r="AL358" s="2"/>
      <c r="AM358" s="2"/>
      <c r="AN358" s="7"/>
      <c r="AO358" s="7"/>
      <c r="AP358" s="2"/>
      <c r="AQ358" s="2"/>
      <c r="AR358" s="2"/>
      <c r="AS358" s="7"/>
      <c r="AT358" s="2"/>
      <c r="AU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338"/>
      <c r="AI359" s="2"/>
      <c r="AJ359" s="2"/>
      <c r="AK359" s="2"/>
      <c r="AL359" s="2"/>
      <c r="AM359" s="2"/>
      <c r="AN359" s="7"/>
      <c r="AO359" s="7"/>
      <c r="AP359" s="2"/>
      <c r="AQ359" s="2"/>
      <c r="AR359" s="2"/>
      <c r="AS359" s="7"/>
      <c r="AT359" s="2"/>
      <c r="AU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338"/>
      <c r="AI360" s="2"/>
      <c r="AJ360" s="2"/>
      <c r="AK360" s="2"/>
      <c r="AL360" s="2"/>
      <c r="AM360" s="2"/>
      <c r="AN360" s="7"/>
      <c r="AO360" s="7"/>
      <c r="AP360" s="2"/>
      <c r="AQ360" s="2"/>
      <c r="AR360" s="2"/>
      <c r="AS360" s="7"/>
      <c r="AT360" s="2"/>
      <c r="AU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338"/>
      <c r="AI361" s="2"/>
      <c r="AJ361" s="2"/>
      <c r="AK361" s="2"/>
      <c r="AL361" s="2"/>
      <c r="AM361" s="2"/>
      <c r="AN361" s="7"/>
      <c r="AO361" s="7"/>
      <c r="AP361" s="2"/>
      <c r="AQ361" s="2"/>
      <c r="AR361" s="2"/>
      <c r="AS361" s="7"/>
      <c r="AT361" s="2"/>
      <c r="AU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338"/>
      <c r="AI362" s="2"/>
      <c r="AJ362" s="2"/>
      <c r="AK362" s="2"/>
      <c r="AL362" s="2"/>
      <c r="AM362" s="2"/>
      <c r="AN362" s="7"/>
      <c r="AO362" s="7"/>
      <c r="AP362" s="2"/>
      <c r="AQ362" s="2"/>
      <c r="AR362" s="2"/>
      <c r="AS362" s="7"/>
      <c r="AT362" s="2"/>
      <c r="AU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338"/>
      <c r="AI363" s="2"/>
      <c r="AJ363" s="2"/>
      <c r="AK363" s="2"/>
      <c r="AL363" s="2"/>
      <c r="AM363" s="2"/>
      <c r="AN363" s="7"/>
      <c r="AO363" s="7"/>
      <c r="AP363" s="2"/>
      <c r="AQ363" s="2"/>
      <c r="AR363" s="2"/>
      <c r="AS363" s="7"/>
      <c r="AT363" s="2"/>
      <c r="AU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338"/>
      <c r="AI364" s="2"/>
      <c r="AJ364" s="2"/>
      <c r="AK364" s="2"/>
      <c r="AL364" s="2"/>
      <c r="AM364" s="2"/>
      <c r="AN364" s="7"/>
      <c r="AO364" s="7"/>
      <c r="AP364" s="2"/>
      <c r="AQ364" s="2"/>
      <c r="AR364" s="2"/>
      <c r="AS364" s="7"/>
      <c r="AT364" s="2"/>
      <c r="AU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338"/>
      <c r="AI365" s="2"/>
      <c r="AJ365" s="2"/>
      <c r="AK365" s="2"/>
      <c r="AL365" s="2"/>
      <c r="AM365" s="2"/>
      <c r="AN365" s="7"/>
      <c r="AO365" s="7"/>
      <c r="AP365" s="2"/>
      <c r="AQ365" s="2"/>
      <c r="AR365" s="2"/>
      <c r="AS365" s="7"/>
      <c r="AT365" s="2"/>
      <c r="AU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338"/>
      <c r="AI366" s="2"/>
      <c r="AJ366" s="2"/>
      <c r="AK366" s="2"/>
      <c r="AL366" s="2"/>
      <c r="AM366" s="2"/>
      <c r="AN366" s="7"/>
      <c r="AO366" s="7"/>
      <c r="AP366" s="2"/>
      <c r="AQ366" s="2"/>
      <c r="AR366" s="2"/>
      <c r="AS366" s="7"/>
      <c r="AT366" s="2"/>
      <c r="AU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338"/>
      <c r="AI367" s="2"/>
      <c r="AJ367" s="2"/>
      <c r="AK367" s="2"/>
      <c r="AL367" s="2"/>
      <c r="AM367" s="2"/>
      <c r="AN367" s="7"/>
      <c r="AO367" s="7"/>
      <c r="AP367" s="2"/>
      <c r="AQ367" s="2"/>
      <c r="AR367" s="2"/>
      <c r="AS367" s="7"/>
      <c r="AT367" s="2"/>
      <c r="AU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338"/>
      <c r="AI368" s="2"/>
      <c r="AJ368" s="2"/>
      <c r="AK368" s="2"/>
      <c r="AL368" s="2"/>
      <c r="AM368" s="2"/>
      <c r="AN368" s="7"/>
      <c r="AO368" s="7"/>
      <c r="AP368" s="2"/>
      <c r="AQ368" s="2"/>
      <c r="AR368" s="2"/>
      <c r="AS368" s="7"/>
      <c r="AT368" s="2"/>
      <c r="AU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338"/>
      <c r="AI369" s="2"/>
      <c r="AJ369" s="2"/>
      <c r="AK369" s="2"/>
      <c r="AL369" s="2"/>
      <c r="AM369" s="2"/>
      <c r="AN369" s="7"/>
      <c r="AO369" s="7"/>
      <c r="AP369" s="2"/>
      <c r="AQ369" s="2"/>
      <c r="AR369" s="2"/>
      <c r="AS369" s="7"/>
      <c r="AT369" s="2"/>
      <c r="AU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338"/>
      <c r="AI370" s="2"/>
      <c r="AJ370" s="2"/>
      <c r="AK370" s="2"/>
      <c r="AL370" s="2"/>
      <c r="AM370" s="2"/>
      <c r="AN370" s="7"/>
      <c r="AO370" s="7"/>
      <c r="AP370" s="2"/>
      <c r="AQ370" s="2"/>
      <c r="AR370" s="2"/>
      <c r="AS370" s="7"/>
      <c r="AT370" s="2"/>
      <c r="AU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338"/>
      <c r="AI371" s="2"/>
      <c r="AJ371" s="2"/>
      <c r="AK371" s="2"/>
      <c r="AL371" s="2"/>
      <c r="AM371" s="2"/>
      <c r="AN371" s="7"/>
      <c r="AO371" s="7"/>
      <c r="AP371" s="2"/>
      <c r="AQ371" s="2"/>
      <c r="AR371" s="2"/>
      <c r="AS371" s="7"/>
      <c r="AT371" s="2"/>
      <c r="AU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338"/>
      <c r="AI372" s="2"/>
      <c r="AJ372" s="2"/>
      <c r="AK372" s="2"/>
      <c r="AL372" s="2"/>
      <c r="AM372" s="2"/>
      <c r="AN372" s="7"/>
      <c r="AO372" s="7"/>
      <c r="AP372" s="2"/>
      <c r="AQ372" s="2"/>
      <c r="AR372" s="2"/>
      <c r="AS372" s="7"/>
      <c r="AT372" s="2"/>
      <c r="AU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338"/>
      <c r="AI373" s="2"/>
      <c r="AJ373" s="2"/>
      <c r="AK373" s="2"/>
      <c r="AL373" s="2"/>
      <c r="AM373" s="2"/>
      <c r="AN373" s="7"/>
      <c r="AO373" s="7"/>
      <c r="AP373" s="2"/>
      <c r="AQ373" s="2"/>
      <c r="AR373" s="2"/>
      <c r="AS373" s="7"/>
      <c r="AT373" s="2"/>
      <c r="AU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338"/>
      <c r="AI374" s="2"/>
      <c r="AJ374" s="2"/>
      <c r="AK374" s="2"/>
      <c r="AL374" s="2"/>
      <c r="AM374" s="2"/>
      <c r="AN374" s="7"/>
      <c r="AO374" s="7"/>
      <c r="AP374" s="2"/>
      <c r="AQ374" s="2"/>
      <c r="AR374" s="2"/>
      <c r="AS374" s="7"/>
      <c r="AT374" s="2"/>
      <c r="AU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338"/>
      <c r="AI375" s="2"/>
      <c r="AJ375" s="2"/>
      <c r="AK375" s="2"/>
      <c r="AL375" s="2"/>
      <c r="AM375" s="2"/>
      <c r="AN375" s="7"/>
      <c r="AO375" s="7"/>
      <c r="AP375" s="2"/>
      <c r="AQ375" s="2"/>
      <c r="AR375" s="2"/>
      <c r="AS375" s="7"/>
      <c r="AT375" s="2"/>
      <c r="AU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338"/>
      <c r="AI376" s="2"/>
      <c r="AJ376" s="2"/>
      <c r="AK376" s="2"/>
      <c r="AL376" s="2"/>
      <c r="AM376" s="2"/>
      <c r="AN376" s="7"/>
      <c r="AO376" s="7"/>
      <c r="AP376" s="2"/>
      <c r="AQ376" s="2"/>
      <c r="AR376" s="2"/>
      <c r="AS376" s="7"/>
      <c r="AT376" s="2"/>
      <c r="AU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338"/>
      <c r="AI377" s="2"/>
      <c r="AJ377" s="2"/>
      <c r="AK377" s="2"/>
      <c r="AL377" s="2"/>
      <c r="AM377" s="2"/>
      <c r="AN377" s="7"/>
      <c r="AO377" s="7"/>
      <c r="AP377" s="2"/>
      <c r="AQ377" s="2"/>
      <c r="AR377" s="2"/>
      <c r="AS377" s="7"/>
      <c r="AT377" s="2"/>
      <c r="AU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338"/>
      <c r="AI378" s="2"/>
      <c r="AJ378" s="2"/>
      <c r="AK378" s="2"/>
      <c r="AL378" s="2"/>
      <c r="AM378" s="2"/>
      <c r="AN378" s="7"/>
      <c r="AO378" s="7"/>
      <c r="AP378" s="2"/>
      <c r="AQ378" s="2"/>
      <c r="AR378" s="2"/>
      <c r="AS378" s="7"/>
      <c r="AT378" s="2"/>
      <c r="AU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338"/>
      <c r="AI379" s="2"/>
      <c r="AJ379" s="2"/>
      <c r="AK379" s="2"/>
      <c r="AL379" s="2"/>
      <c r="AM379" s="2"/>
      <c r="AN379" s="7"/>
      <c r="AO379" s="7"/>
      <c r="AP379" s="2"/>
      <c r="AQ379" s="2"/>
      <c r="AR379" s="2"/>
      <c r="AS379" s="7"/>
      <c r="AT379" s="2"/>
      <c r="AU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338"/>
      <c r="AI380" s="2"/>
      <c r="AJ380" s="2"/>
      <c r="AK380" s="2"/>
      <c r="AL380" s="2"/>
      <c r="AM380" s="2"/>
      <c r="AN380" s="7"/>
      <c r="AO380" s="7"/>
      <c r="AP380" s="2"/>
      <c r="AQ380" s="2"/>
      <c r="AR380" s="2"/>
      <c r="AS380" s="7"/>
      <c r="AT380" s="2"/>
      <c r="AU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338"/>
      <c r="AI381" s="2"/>
      <c r="AJ381" s="2"/>
      <c r="AK381" s="2"/>
      <c r="AL381" s="2"/>
      <c r="AM381" s="2"/>
      <c r="AN381" s="7"/>
      <c r="AO381" s="7"/>
      <c r="AP381" s="2"/>
      <c r="AQ381" s="2"/>
      <c r="AR381" s="2"/>
      <c r="AS381" s="7"/>
      <c r="AT381" s="2"/>
      <c r="AU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338"/>
      <c r="AI382" s="2"/>
      <c r="AJ382" s="2"/>
      <c r="AK382" s="2"/>
      <c r="AL382" s="2"/>
      <c r="AM382" s="2"/>
      <c r="AN382" s="7"/>
      <c r="AO382" s="7"/>
      <c r="AP382" s="2"/>
      <c r="AQ382" s="2"/>
      <c r="AR382" s="2"/>
      <c r="AS382" s="7"/>
      <c r="AT382" s="2"/>
      <c r="AU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338"/>
      <c r="AI383" s="2"/>
      <c r="AJ383" s="2"/>
      <c r="AK383" s="2"/>
      <c r="AL383" s="2"/>
      <c r="AM383" s="2"/>
      <c r="AN383" s="7"/>
      <c r="AO383" s="7"/>
      <c r="AP383" s="2"/>
      <c r="AQ383" s="2"/>
      <c r="AR383" s="2"/>
      <c r="AS383" s="7"/>
      <c r="AT383" s="2"/>
      <c r="AU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338"/>
      <c r="AI384" s="2"/>
      <c r="AJ384" s="2"/>
      <c r="AK384" s="2"/>
      <c r="AL384" s="2"/>
      <c r="AM384" s="2"/>
      <c r="AN384" s="7"/>
      <c r="AO384" s="7"/>
      <c r="AP384" s="2"/>
      <c r="AQ384" s="2"/>
      <c r="AR384" s="2"/>
      <c r="AS384" s="7"/>
      <c r="AT384" s="2"/>
      <c r="AU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338"/>
      <c r="AI385" s="2"/>
      <c r="AJ385" s="2"/>
      <c r="AK385" s="2"/>
      <c r="AL385" s="2"/>
      <c r="AM385" s="2"/>
      <c r="AN385" s="7"/>
      <c r="AO385" s="7"/>
      <c r="AP385" s="2"/>
      <c r="AQ385" s="2"/>
      <c r="AR385" s="2"/>
      <c r="AS385" s="7"/>
      <c r="AT385" s="2"/>
      <c r="AU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338"/>
      <c r="AI386" s="2"/>
      <c r="AJ386" s="2"/>
      <c r="AK386" s="2"/>
      <c r="AL386" s="2"/>
      <c r="AM386" s="2"/>
      <c r="AN386" s="7"/>
      <c r="AO386" s="7"/>
      <c r="AP386" s="2"/>
      <c r="AQ386" s="2"/>
      <c r="AR386" s="2"/>
      <c r="AS386" s="7"/>
      <c r="AT386" s="2"/>
      <c r="AU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338"/>
      <c r="AI387" s="2"/>
      <c r="AJ387" s="2"/>
      <c r="AK387" s="2"/>
      <c r="AL387" s="2"/>
      <c r="AM387" s="2"/>
      <c r="AN387" s="7"/>
      <c r="AO387" s="7"/>
      <c r="AP387" s="2"/>
      <c r="AQ387" s="2"/>
      <c r="AR387" s="2"/>
      <c r="AS387" s="7"/>
      <c r="AT387" s="2"/>
      <c r="AU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338"/>
      <c r="AI388" s="2"/>
      <c r="AJ388" s="2"/>
      <c r="AK388" s="2"/>
      <c r="AL388" s="2"/>
      <c r="AM388" s="2"/>
      <c r="AN388" s="7"/>
      <c r="AO388" s="7"/>
      <c r="AP388" s="2"/>
      <c r="AQ388" s="2"/>
      <c r="AR388" s="2"/>
      <c r="AS388" s="7"/>
      <c r="AT388" s="2"/>
      <c r="AU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338"/>
      <c r="AI389" s="2"/>
      <c r="AJ389" s="2"/>
      <c r="AK389" s="2"/>
      <c r="AL389" s="2"/>
      <c r="AM389" s="2"/>
      <c r="AN389" s="7"/>
      <c r="AO389" s="7"/>
      <c r="AP389" s="2"/>
      <c r="AQ389" s="2"/>
      <c r="AR389" s="2"/>
      <c r="AS389" s="7"/>
      <c r="AT389" s="2"/>
      <c r="AU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338"/>
      <c r="AI390" s="2"/>
      <c r="AJ390" s="2"/>
      <c r="AK390" s="2"/>
      <c r="AL390" s="2"/>
      <c r="AM390" s="2"/>
      <c r="AN390" s="7"/>
      <c r="AO390" s="7"/>
      <c r="AP390" s="2"/>
      <c r="AQ390" s="2"/>
      <c r="AR390" s="2"/>
      <c r="AS390" s="7"/>
      <c r="AT390" s="2"/>
      <c r="AU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338"/>
      <c r="AI391" s="2"/>
      <c r="AJ391" s="2"/>
      <c r="AK391" s="2"/>
      <c r="AL391" s="2"/>
      <c r="AM391" s="2"/>
      <c r="AN391" s="7"/>
      <c r="AO391" s="7"/>
      <c r="AP391" s="2"/>
      <c r="AQ391" s="2"/>
      <c r="AR391" s="2"/>
      <c r="AS391" s="7"/>
      <c r="AT391" s="2"/>
      <c r="AU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338"/>
      <c r="AI392" s="2"/>
      <c r="AJ392" s="2"/>
      <c r="AK392" s="2"/>
      <c r="AL392" s="2"/>
      <c r="AM392" s="2"/>
      <c r="AN392" s="7"/>
      <c r="AO392" s="7"/>
      <c r="AP392" s="2"/>
      <c r="AQ392" s="2"/>
      <c r="AR392" s="2"/>
      <c r="AS392" s="7"/>
      <c r="AT392" s="2"/>
      <c r="AU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338"/>
      <c r="AI393" s="2"/>
      <c r="AJ393" s="2"/>
      <c r="AK393" s="2"/>
      <c r="AL393" s="2"/>
      <c r="AM393" s="2"/>
      <c r="AN393" s="7"/>
      <c r="AO393" s="7"/>
      <c r="AP393" s="2"/>
      <c r="AQ393" s="2"/>
      <c r="AR393" s="2"/>
      <c r="AS393" s="7"/>
      <c r="AT393" s="2"/>
      <c r="AU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338"/>
      <c r="AI394" s="2"/>
      <c r="AJ394" s="2"/>
      <c r="AK394" s="2"/>
      <c r="AL394" s="2"/>
      <c r="AM394" s="2"/>
      <c r="AN394" s="7"/>
      <c r="AO394" s="7"/>
      <c r="AP394" s="2"/>
      <c r="AQ394" s="2"/>
      <c r="AR394" s="2"/>
      <c r="AS394" s="7"/>
      <c r="AT394" s="2"/>
      <c r="AU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338"/>
      <c r="AI395" s="2"/>
      <c r="AJ395" s="2"/>
      <c r="AK395" s="2"/>
      <c r="AL395" s="2"/>
      <c r="AM395" s="2"/>
      <c r="AN395" s="7"/>
      <c r="AO395" s="7"/>
      <c r="AP395" s="2"/>
      <c r="AQ395" s="2"/>
      <c r="AR395" s="2"/>
      <c r="AS395" s="7"/>
      <c r="AT395" s="2"/>
      <c r="AU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338"/>
      <c r="AI396" s="2"/>
      <c r="AJ396" s="2"/>
      <c r="AK396" s="2"/>
      <c r="AL396" s="2"/>
      <c r="AM396" s="2"/>
      <c r="AN396" s="7"/>
      <c r="AO396" s="7"/>
      <c r="AP396" s="2"/>
      <c r="AQ396" s="2"/>
      <c r="AR396" s="2"/>
      <c r="AS396" s="7"/>
      <c r="AT396" s="2"/>
      <c r="AU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338"/>
      <c r="AI397" s="2"/>
      <c r="AJ397" s="2"/>
      <c r="AK397" s="2"/>
      <c r="AL397" s="2"/>
      <c r="AM397" s="2"/>
      <c r="AN397" s="7"/>
      <c r="AO397" s="7"/>
      <c r="AP397" s="2"/>
      <c r="AQ397" s="2"/>
      <c r="AR397" s="2"/>
      <c r="AS397" s="7"/>
      <c r="AT397" s="2"/>
      <c r="AU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338"/>
      <c r="AI398" s="2"/>
      <c r="AJ398" s="2"/>
      <c r="AK398" s="2"/>
      <c r="AL398" s="2"/>
      <c r="AM398" s="2"/>
      <c r="AN398" s="7"/>
      <c r="AO398" s="7"/>
      <c r="AP398" s="2"/>
      <c r="AQ398" s="2"/>
      <c r="AR398" s="2"/>
      <c r="AS398" s="7"/>
      <c r="AT398" s="2"/>
      <c r="AU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338"/>
      <c r="AI399" s="2"/>
      <c r="AJ399" s="2"/>
      <c r="AK399" s="2"/>
      <c r="AL399" s="2"/>
      <c r="AM399" s="2"/>
      <c r="AN399" s="7"/>
      <c r="AO399" s="7"/>
      <c r="AP399" s="2"/>
      <c r="AQ399" s="2"/>
      <c r="AR399" s="2"/>
      <c r="AS399" s="7"/>
      <c r="AT399" s="2"/>
      <c r="AU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338"/>
      <c r="AI400" s="2"/>
      <c r="AJ400" s="2"/>
      <c r="AK400" s="2"/>
      <c r="AL400" s="2"/>
      <c r="AM400" s="2"/>
      <c r="AN400" s="7"/>
      <c r="AO400" s="7"/>
      <c r="AP400" s="2"/>
      <c r="AQ400" s="2"/>
      <c r="AR400" s="2"/>
      <c r="AS400" s="7"/>
      <c r="AT400" s="2"/>
      <c r="AU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338"/>
      <c r="AI401" s="2"/>
      <c r="AJ401" s="2"/>
      <c r="AK401" s="2"/>
      <c r="AL401" s="2"/>
      <c r="AM401" s="2"/>
      <c r="AN401" s="7"/>
      <c r="AO401" s="7"/>
      <c r="AP401" s="2"/>
      <c r="AQ401" s="2"/>
      <c r="AR401" s="2"/>
      <c r="AS401" s="7"/>
      <c r="AT401" s="2"/>
      <c r="AU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338"/>
      <c r="AI402" s="2"/>
      <c r="AJ402" s="2"/>
      <c r="AK402" s="2"/>
      <c r="AL402" s="2"/>
      <c r="AM402" s="2"/>
      <c r="AN402" s="7"/>
      <c r="AO402" s="7"/>
      <c r="AP402" s="2"/>
      <c r="AQ402" s="2"/>
      <c r="AR402" s="2"/>
      <c r="AS402" s="7"/>
      <c r="AT402" s="2"/>
      <c r="AU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338"/>
      <c r="AI403" s="2"/>
      <c r="AJ403" s="2"/>
      <c r="AK403" s="2"/>
      <c r="AL403" s="2"/>
      <c r="AM403" s="2"/>
      <c r="AN403" s="7"/>
      <c r="AO403" s="7"/>
      <c r="AP403" s="2"/>
      <c r="AQ403" s="2"/>
      <c r="AR403" s="2"/>
      <c r="AS403" s="7"/>
      <c r="AT403" s="2"/>
      <c r="AU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338"/>
      <c r="AI404" s="2"/>
      <c r="AJ404" s="2"/>
      <c r="AK404" s="2"/>
      <c r="AL404" s="2"/>
      <c r="AM404" s="2"/>
      <c r="AN404" s="7"/>
      <c r="AO404" s="7"/>
      <c r="AP404" s="2"/>
      <c r="AQ404" s="2"/>
      <c r="AR404" s="2"/>
      <c r="AS404" s="7"/>
      <c r="AT404" s="2"/>
      <c r="AU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338"/>
      <c r="AI405" s="2"/>
      <c r="AJ405" s="2"/>
      <c r="AK405" s="2"/>
      <c r="AL405" s="2"/>
      <c r="AM405" s="2"/>
      <c r="AN405" s="7"/>
      <c r="AO405" s="7"/>
      <c r="AP405" s="2"/>
      <c r="AQ405" s="2"/>
      <c r="AR405" s="2"/>
      <c r="AS405" s="7"/>
      <c r="AT405" s="2"/>
      <c r="AU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338"/>
      <c r="AI406" s="2"/>
      <c r="AJ406" s="2"/>
      <c r="AK406" s="2"/>
      <c r="AL406" s="2"/>
      <c r="AM406" s="2"/>
      <c r="AN406" s="7"/>
      <c r="AO406" s="7"/>
      <c r="AP406" s="2"/>
      <c r="AQ406" s="2"/>
      <c r="AR406" s="2"/>
      <c r="AS406" s="7"/>
      <c r="AT406" s="2"/>
      <c r="AU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338"/>
      <c r="AI407" s="2"/>
      <c r="AJ407" s="2"/>
      <c r="AK407" s="2"/>
      <c r="AL407" s="2"/>
      <c r="AM407" s="2"/>
      <c r="AN407" s="7"/>
      <c r="AO407" s="7"/>
      <c r="AP407" s="2"/>
      <c r="AQ407" s="2"/>
      <c r="AR407" s="2"/>
      <c r="AS407" s="7"/>
      <c r="AT407" s="2"/>
      <c r="AU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338"/>
      <c r="AI408" s="2"/>
      <c r="AJ408" s="2"/>
      <c r="AK408" s="2"/>
      <c r="AL408" s="2"/>
      <c r="AM408" s="2"/>
      <c r="AN408" s="7"/>
      <c r="AO408" s="7"/>
      <c r="AP408" s="2"/>
      <c r="AQ408" s="2"/>
      <c r="AR408" s="2"/>
      <c r="AS408" s="7"/>
      <c r="AT408" s="2"/>
      <c r="AU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338"/>
      <c r="AI409" s="2"/>
      <c r="AJ409" s="2"/>
      <c r="AK409" s="2"/>
      <c r="AL409" s="2"/>
      <c r="AM409" s="2"/>
      <c r="AN409" s="7"/>
      <c r="AO409" s="7"/>
      <c r="AP409" s="2"/>
      <c r="AQ409" s="2"/>
      <c r="AR409" s="2"/>
      <c r="AS409" s="7"/>
      <c r="AT409" s="2"/>
      <c r="AU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338"/>
      <c r="AI410" s="2"/>
      <c r="AJ410" s="2"/>
      <c r="AK410" s="2"/>
      <c r="AL410" s="2"/>
      <c r="AM410" s="2"/>
      <c r="AN410" s="7"/>
      <c r="AO410" s="7"/>
      <c r="AP410" s="2"/>
      <c r="AQ410" s="2"/>
      <c r="AR410" s="2"/>
      <c r="AS410" s="7"/>
      <c r="AT410" s="2"/>
      <c r="AU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338"/>
      <c r="AI411" s="2"/>
      <c r="AJ411" s="2"/>
      <c r="AK411" s="2"/>
      <c r="AL411" s="2"/>
      <c r="AM411" s="2"/>
      <c r="AN411" s="7"/>
      <c r="AO411" s="7"/>
      <c r="AP411" s="2"/>
      <c r="AQ411" s="2"/>
      <c r="AR411" s="2"/>
      <c r="AS411" s="7"/>
      <c r="AT411" s="2"/>
      <c r="AU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338"/>
      <c r="AI412" s="2"/>
      <c r="AJ412" s="2"/>
      <c r="AK412" s="2"/>
      <c r="AL412" s="2"/>
      <c r="AM412" s="2"/>
      <c r="AN412" s="7"/>
      <c r="AO412" s="7"/>
      <c r="AP412" s="2"/>
      <c r="AQ412" s="2"/>
      <c r="AR412" s="2"/>
      <c r="AS412" s="7"/>
      <c r="AT412" s="2"/>
      <c r="AU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338"/>
      <c r="AI413" s="2"/>
      <c r="AJ413" s="2"/>
      <c r="AK413" s="2"/>
      <c r="AL413" s="2"/>
      <c r="AM413" s="2"/>
      <c r="AN413" s="7"/>
      <c r="AO413" s="7"/>
      <c r="AP413" s="2"/>
      <c r="AQ413" s="2"/>
      <c r="AR413" s="2"/>
      <c r="AS413" s="7"/>
      <c r="AT413" s="2"/>
      <c r="AU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338"/>
      <c r="AI414" s="2"/>
      <c r="AJ414" s="2"/>
      <c r="AK414" s="2"/>
      <c r="AL414" s="2"/>
      <c r="AM414" s="2"/>
      <c r="AN414" s="7"/>
      <c r="AO414" s="7"/>
      <c r="AP414" s="2"/>
      <c r="AQ414" s="2"/>
      <c r="AR414" s="2"/>
      <c r="AS414" s="7"/>
      <c r="AT414" s="2"/>
      <c r="AU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338"/>
      <c r="AI415" s="2"/>
      <c r="AJ415" s="2"/>
      <c r="AK415" s="2"/>
      <c r="AL415" s="2"/>
      <c r="AM415" s="2"/>
      <c r="AN415" s="7"/>
      <c r="AO415" s="7"/>
      <c r="AP415" s="2"/>
      <c r="AQ415" s="2"/>
      <c r="AR415" s="2"/>
      <c r="AS415" s="7"/>
      <c r="AT415" s="2"/>
      <c r="AU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338"/>
      <c r="AI416" s="2"/>
      <c r="AJ416" s="2"/>
      <c r="AK416" s="2"/>
      <c r="AL416" s="2"/>
      <c r="AM416" s="2"/>
      <c r="AN416" s="7"/>
      <c r="AO416" s="7"/>
      <c r="AP416" s="2"/>
      <c r="AQ416" s="2"/>
      <c r="AR416" s="2"/>
      <c r="AS416" s="7"/>
      <c r="AT416" s="2"/>
      <c r="AU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338"/>
      <c r="AI417" s="2"/>
      <c r="AJ417" s="2"/>
      <c r="AK417" s="2"/>
      <c r="AL417" s="2"/>
      <c r="AM417" s="2"/>
      <c r="AN417" s="7"/>
      <c r="AO417" s="7"/>
      <c r="AP417" s="2"/>
      <c r="AQ417" s="2"/>
      <c r="AR417" s="2"/>
      <c r="AS417" s="7"/>
      <c r="AT417" s="2"/>
      <c r="AU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338"/>
      <c r="AI418" s="2"/>
      <c r="AJ418" s="2"/>
      <c r="AK418" s="2"/>
      <c r="AL418" s="2"/>
      <c r="AM418" s="2"/>
      <c r="AN418" s="7"/>
      <c r="AO418" s="7"/>
      <c r="AP418" s="2"/>
      <c r="AQ418" s="2"/>
      <c r="AR418" s="2"/>
      <c r="AS418" s="7"/>
      <c r="AT418" s="2"/>
      <c r="AU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338"/>
      <c r="AI419" s="2"/>
      <c r="AJ419" s="2"/>
      <c r="AK419" s="2"/>
      <c r="AL419" s="2"/>
      <c r="AM419" s="2"/>
      <c r="AN419" s="7"/>
      <c r="AO419" s="7"/>
      <c r="AP419" s="2"/>
      <c r="AQ419" s="2"/>
      <c r="AR419" s="2"/>
      <c r="AS419" s="7"/>
      <c r="AT419" s="2"/>
      <c r="AU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338"/>
      <c r="AI420" s="2"/>
      <c r="AJ420" s="2"/>
      <c r="AK420" s="2"/>
      <c r="AL420" s="2"/>
      <c r="AM420" s="2"/>
      <c r="AN420" s="7"/>
      <c r="AO420" s="7"/>
      <c r="AP420" s="2"/>
      <c r="AQ420" s="2"/>
      <c r="AR420" s="2"/>
      <c r="AS420" s="7"/>
      <c r="AT420" s="2"/>
      <c r="AU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338"/>
      <c r="AI421" s="2"/>
      <c r="AJ421" s="2"/>
      <c r="AK421" s="2"/>
      <c r="AL421" s="2"/>
      <c r="AM421" s="2"/>
      <c r="AN421" s="7"/>
      <c r="AO421" s="7"/>
      <c r="AP421" s="2"/>
      <c r="AQ421" s="2"/>
      <c r="AR421" s="2"/>
      <c r="AS421" s="7"/>
      <c r="AT421" s="2"/>
      <c r="AU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338"/>
      <c r="AI422" s="2"/>
      <c r="AJ422" s="2"/>
      <c r="AK422" s="2"/>
      <c r="AL422" s="2"/>
      <c r="AM422" s="2"/>
      <c r="AN422" s="7"/>
      <c r="AO422" s="7"/>
      <c r="AP422" s="2"/>
      <c r="AQ422" s="2"/>
      <c r="AR422" s="2"/>
      <c r="AS422" s="7"/>
      <c r="AT422" s="2"/>
      <c r="AU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338"/>
      <c r="AI423" s="2"/>
      <c r="AJ423" s="2"/>
      <c r="AK423" s="2"/>
      <c r="AL423" s="2"/>
      <c r="AM423" s="2"/>
      <c r="AN423" s="7"/>
      <c r="AO423" s="7"/>
      <c r="AP423" s="2"/>
      <c r="AQ423" s="2"/>
      <c r="AR423" s="2"/>
      <c r="AS423" s="7"/>
      <c r="AT423" s="2"/>
      <c r="AU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338"/>
      <c r="AI424" s="2"/>
      <c r="AJ424" s="2"/>
      <c r="AK424" s="2"/>
      <c r="AL424" s="2"/>
      <c r="AM424" s="2"/>
      <c r="AN424" s="7"/>
      <c r="AO424" s="7"/>
      <c r="AP424" s="2"/>
      <c r="AQ424" s="2"/>
      <c r="AR424" s="2"/>
      <c r="AS424" s="7"/>
      <c r="AT424" s="2"/>
      <c r="AU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338"/>
      <c r="AI425" s="2"/>
      <c r="AJ425" s="2"/>
      <c r="AK425" s="2"/>
      <c r="AL425" s="2"/>
      <c r="AM425" s="2"/>
      <c r="AN425" s="7"/>
      <c r="AO425" s="7"/>
      <c r="AP425" s="2"/>
      <c r="AQ425" s="2"/>
      <c r="AR425" s="2"/>
      <c r="AS425" s="7"/>
      <c r="AT425" s="2"/>
      <c r="AU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338"/>
      <c r="AI426" s="2"/>
      <c r="AJ426" s="2"/>
      <c r="AK426" s="2"/>
      <c r="AL426" s="2"/>
      <c r="AM426" s="2"/>
      <c r="AN426" s="7"/>
      <c r="AO426" s="7"/>
      <c r="AP426" s="2"/>
      <c r="AQ426" s="2"/>
      <c r="AR426" s="2"/>
      <c r="AS426" s="7"/>
      <c r="AT426" s="2"/>
      <c r="AU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338"/>
      <c r="AI427" s="2"/>
      <c r="AJ427" s="2"/>
      <c r="AK427" s="2"/>
      <c r="AL427" s="2"/>
      <c r="AM427" s="2"/>
      <c r="AN427" s="7"/>
      <c r="AO427" s="7"/>
      <c r="AP427" s="2"/>
      <c r="AQ427" s="2"/>
      <c r="AR427" s="2"/>
      <c r="AS427" s="7"/>
      <c r="AT427" s="2"/>
      <c r="AU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338"/>
      <c r="AI428" s="2"/>
      <c r="AJ428" s="2"/>
      <c r="AK428" s="2"/>
      <c r="AL428" s="2"/>
      <c r="AM428" s="2"/>
      <c r="AN428" s="7"/>
      <c r="AO428" s="7"/>
      <c r="AP428" s="2"/>
      <c r="AQ428" s="2"/>
      <c r="AR428" s="2"/>
      <c r="AS428" s="7"/>
      <c r="AT428" s="2"/>
      <c r="AU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338"/>
      <c r="AI429" s="2"/>
      <c r="AJ429" s="2"/>
      <c r="AK429" s="2"/>
      <c r="AL429" s="2"/>
      <c r="AM429" s="2"/>
      <c r="AN429" s="7"/>
      <c r="AO429" s="7"/>
      <c r="AP429" s="2"/>
      <c r="AQ429" s="2"/>
      <c r="AR429" s="2"/>
      <c r="AS429" s="7"/>
      <c r="AT429" s="2"/>
      <c r="AU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338"/>
      <c r="AI430" s="2"/>
      <c r="AJ430" s="2"/>
      <c r="AK430" s="2"/>
      <c r="AL430" s="2"/>
      <c r="AM430" s="2"/>
      <c r="AN430" s="7"/>
      <c r="AO430" s="7"/>
      <c r="AP430" s="2"/>
      <c r="AQ430" s="2"/>
      <c r="AR430" s="2"/>
      <c r="AS430" s="7"/>
      <c r="AT430" s="2"/>
      <c r="AU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338"/>
      <c r="AI431" s="2"/>
      <c r="AJ431" s="2"/>
      <c r="AK431" s="2"/>
      <c r="AL431" s="2"/>
      <c r="AM431" s="2"/>
      <c r="AN431" s="7"/>
      <c r="AO431" s="7"/>
      <c r="AP431" s="2"/>
      <c r="AQ431" s="2"/>
      <c r="AR431" s="2"/>
      <c r="AS431" s="7"/>
      <c r="AT431" s="2"/>
      <c r="AU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338"/>
      <c r="AI432" s="2"/>
      <c r="AJ432" s="2"/>
      <c r="AK432" s="2"/>
      <c r="AL432" s="2"/>
      <c r="AM432" s="2"/>
      <c r="AN432" s="7"/>
      <c r="AO432" s="7"/>
      <c r="AP432" s="2"/>
      <c r="AQ432" s="2"/>
      <c r="AR432" s="2"/>
      <c r="AS432" s="7"/>
      <c r="AT432" s="2"/>
      <c r="AU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338"/>
      <c r="AI433" s="2"/>
      <c r="AJ433" s="2"/>
      <c r="AK433" s="2"/>
      <c r="AL433" s="2"/>
      <c r="AM433" s="2"/>
      <c r="AN433" s="7"/>
      <c r="AO433" s="7"/>
      <c r="AP433" s="2"/>
      <c r="AQ433" s="2"/>
      <c r="AR433" s="2"/>
      <c r="AS433" s="7"/>
      <c r="AT433" s="2"/>
      <c r="AU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338"/>
      <c r="AI434" s="2"/>
      <c r="AJ434" s="2"/>
      <c r="AK434" s="2"/>
      <c r="AL434" s="2"/>
      <c r="AM434" s="2"/>
      <c r="AN434" s="7"/>
      <c r="AO434" s="7"/>
      <c r="AP434" s="2"/>
      <c r="AQ434" s="2"/>
      <c r="AR434" s="2"/>
      <c r="AS434" s="7"/>
      <c r="AT434" s="2"/>
      <c r="AU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338"/>
      <c r="AI435" s="2"/>
      <c r="AJ435" s="2"/>
      <c r="AK435" s="2"/>
      <c r="AL435" s="2"/>
      <c r="AM435" s="2"/>
      <c r="AN435" s="7"/>
      <c r="AO435" s="7"/>
      <c r="AP435" s="2"/>
      <c r="AQ435" s="2"/>
      <c r="AR435" s="2"/>
      <c r="AS435" s="7"/>
      <c r="AT435" s="2"/>
      <c r="AU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338"/>
      <c r="AI436" s="2"/>
      <c r="AJ436" s="2"/>
      <c r="AK436" s="2"/>
      <c r="AL436" s="2"/>
      <c r="AM436" s="2"/>
      <c r="AN436" s="7"/>
      <c r="AO436" s="7"/>
      <c r="AP436" s="2"/>
      <c r="AQ436" s="2"/>
      <c r="AR436" s="2"/>
      <c r="AS436" s="7"/>
      <c r="AT436" s="2"/>
      <c r="AU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338"/>
      <c r="AI437" s="2"/>
      <c r="AJ437" s="2"/>
      <c r="AK437" s="2"/>
      <c r="AL437" s="2"/>
      <c r="AM437" s="2"/>
      <c r="AN437" s="7"/>
      <c r="AO437" s="7"/>
      <c r="AP437" s="2"/>
      <c r="AQ437" s="2"/>
      <c r="AR437" s="2"/>
      <c r="AS437" s="7"/>
      <c r="AT437" s="2"/>
      <c r="AU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338"/>
      <c r="AI438" s="2"/>
      <c r="AJ438" s="2"/>
      <c r="AK438" s="2"/>
      <c r="AL438" s="2"/>
      <c r="AM438" s="2"/>
      <c r="AN438" s="7"/>
      <c r="AO438" s="7"/>
      <c r="AP438" s="2"/>
      <c r="AQ438" s="2"/>
      <c r="AR438" s="2"/>
      <c r="AS438" s="7"/>
      <c r="AT438" s="2"/>
      <c r="AU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338"/>
      <c r="AI439" s="2"/>
      <c r="AJ439" s="2"/>
      <c r="AK439" s="2"/>
      <c r="AL439" s="2"/>
      <c r="AM439" s="2"/>
      <c r="AN439" s="7"/>
      <c r="AO439" s="7"/>
      <c r="AP439" s="2"/>
      <c r="AQ439" s="2"/>
      <c r="AR439" s="2"/>
      <c r="AS439" s="7"/>
      <c r="AT439" s="2"/>
      <c r="AU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338"/>
      <c r="AI440" s="2"/>
      <c r="AJ440" s="2"/>
      <c r="AK440" s="2"/>
      <c r="AL440" s="2"/>
      <c r="AM440" s="2"/>
      <c r="AN440" s="7"/>
      <c r="AO440" s="7"/>
      <c r="AP440" s="2"/>
      <c r="AQ440" s="2"/>
      <c r="AR440" s="2"/>
      <c r="AS440" s="7"/>
      <c r="AT440" s="2"/>
      <c r="AU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338"/>
      <c r="AI441" s="2"/>
      <c r="AJ441" s="2"/>
      <c r="AK441" s="2"/>
      <c r="AL441" s="2"/>
      <c r="AM441" s="2"/>
      <c r="AN441" s="7"/>
      <c r="AO441" s="7"/>
      <c r="AP441" s="2"/>
      <c r="AQ441" s="2"/>
      <c r="AR441" s="2"/>
      <c r="AS441" s="7"/>
      <c r="AT441" s="2"/>
      <c r="AU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338"/>
      <c r="AI442" s="2"/>
      <c r="AJ442" s="2"/>
      <c r="AK442" s="2"/>
      <c r="AL442" s="2"/>
      <c r="AM442" s="2"/>
      <c r="AN442" s="7"/>
      <c r="AO442" s="7"/>
      <c r="AP442" s="2"/>
      <c r="AQ442" s="2"/>
      <c r="AR442" s="2"/>
      <c r="AS442" s="7"/>
      <c r="AT442" s="2"/>
      <c r="AU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338"/>
      <c r="AI443" s="2"/>
      <c r="AJ443" s="2"/>
      <c r="AK443" s="2"/>
      <c r="AL443" s="2"/>
      <c r="AM443" s="2"/>
      <c r="AN443" s="7"/>
      <c r="AO443" s="7"/>
      <c r="AP443" s="2"/>
      <c r="AQ443" s="2"/>
      <c r="AR443" s="2"/>
      <c r="AS443" s="7"/>
      <c r="AT443" s="2"/>
      <c r="AU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338"/>
      <c r="AI444" s="2"/>
      <c r="AJ444" s="2"/>
      <c r="AK444" s="2"/>
      <c r="AL444" s="2"/>
      <c r="AM444" s="2"/>
      <c r="AN444" s="7"/>
      <c r="AO444" s="7"/>
      <c r="AP444" s="2"/>
      <c r="AQ444" s="2"/>
      <c r="AR444" s="2"/>
      <c r="AS444" s="7"/>
      <c r="AT444" s="2"/>
      <c r="AU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338"/>
      <c r="AI445" s="2"/>
      <c r="AJ445" s="2"/>
      <c r="AK445" s="2"/>
      <c r="AL445" s="2"/>
      <c r="AM445" s="2"/>
      <c r="AN445" s="7"/>
      <c r="AO445" s="7"/>
      <c r="AP445" s="2"/>
      <c r="AQ445" s="2"/>
      <c r="AR445" s="2"/>
      <c r="AS445" s="7"/>
      <c r="AT445" s="2"/>
      <c r="AU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338"/>
      <c r="AI446" s="2"/>
      <c r="AJ446" s="2"/>
      <c r="AK446" s="2"/>
      <c r="AL446" s="2"/>
      <c r="AM446" s="2"/>
      <c r="AN446" s="7"/>
      <c r="AO446" s="7"/>
      <c r="AP446" s="2"/>
      <c r="AQ446" s="2"/>
      <c r="AR446" s="2"/>
      <c r="AS446" s="7"/>
      <c r="AT446" s="2"/>
      <c r="AU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338"/>
      <c r="AI447" s="2"/>
      <c r="AJ447" s="2"/>
      <c r="AK447" s="2"/>
      <c r="AL447" s="2"/>
      <c r="AM447" s="2"/>
      <c r="AN447" s="7"/>
      <c r="AO447" s="7"/>
      <c r="AP447" s="2"/>
      <c r="AQ447" s="2"/>
      <c r="AR447" s="2"/>
      <c r="AS447" s="7"/>
      <c r="AT447" s="2"/>
      <c r="AU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338"/>
      <c r="AI448" s="2"/>
      <c r="AJ448" s="2"/>
      <c r="AK448" s="2"/>
      <c r="AL448" s="2"/>
      <c r="AM448" s="2"/>
      <c r="AN448" s="7"/>
      <c r="AO448" s="7"/>
      <c r="AP448" s="2"/>
      <c r="AQ448" s="2"/>
      <c r="AR448" s="2"/>
      <c r="AS448" s="7"/>
      <c r="AT448" s="2"/>
      <c r="AU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338"/>
      <c r="AI449" s="2"/>
      <c r="AJ449" s="2"/>
      <c r="AK449" s="2"/>
      <c r="AL449" s="2"/>
      <c r="AM449" s="2"/>
      <c r="AN449" s="7"/>
      <c r="AO449" s="7"/>
      <c r="AP449" s="2"/>
      <c r="AQ449" s="2"/>
      <c r="AR449" s="2"/>
      <c r="AS449" s="7"/>
      <c r="AT449" s="2"/>
      <c r="AU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338"/>
      <c r="AI450" s="2"/>
      <c r="AJ450" s="2"/>
      <c r="AK450" s="2"/>
      <c r="AL450" s="2"/>
      <c r="AM450" s="2"/>
      <c r="AN450" s="7"/>
      <c r="AO450" s="7"/>
      <c r="AP450" s="2"/>
      <c r="AQ450" s="2"/>
      <c r="AR450" s="2"/>
      <c r="AS450" s="7"/>
      <c r="AT450" s="2"/>
      <c r="AU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338"/>
      <c r="AI451" s="2"/>
      <c r="AJ451" s="2"/>
      <c r="AK451" s="2"/>
      <c r="AL451" s="2"/>
      <c r="AM451" s="2"/>
      <c r="AN451" s="7"/>
      <c r="AO451" s="7"/>
      <c r="AP451" s="2"/>
      <c r="AQ451" s="2"/>
      <c r="AR451" s="2"/>
      <c r="AS451" s="7"/>
      <c r="AT451" s="2"/>
      <c r="AU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338"/>
      <c r="AI452" s="2"/>
      <c r="AJ452" s="2"/>
      <c r="AK452" s="2"/>
      <c r="AL452" s="2"/>
      <c r="AM452" s="2"/>
      <c r="AN452" s="7"/>
      <c r="AO452" s="7"/>
      <c r="AP452" s="2"/>
      <c r="AQ452" s="2"/>
      <c r="AR452" s="2"/>
      <c r="AS452" s="7"/>
      <c r="AT452" s="2"/>
      <c r="AU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338"/>
      <c r="AI453" s="2"/>
      <c r="AJ453" s="2"/>
      <c r="AK453" s="2"/>
      <c r="AL453" s="2"/>
      <c r="AM453" s="2"/>
      <c r="AN453" s="7"/>
      <c r="AO453" s="7"/>
      <c r="AP453" s="2"/>
      <c r="AQ453" s="2"/>
      <c r="AR453" s="2"/>
      <c r="AS453" s="7"/>
      <c r="AT453" s="2"/>
      <c r="AU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338"/>
      <c r="AI454" s="2"/>
      <c r="AJ454" s="2"/>
      <c r="AK454" s="2"/>
      <c r="AL454" s="2"/>
      <c r="AM454" s="2"/>
      <c r="AN454" s="7"/>
      <c r="AO454" s="7"/>
      <c r="AP454" s="2"/>
      <c r="AQ454" s="2"/>
      <c r="AR454" s="2"/>
      <c r="AS454" s="7"/>
      <c r="AT454" s="2"/>
      <c r="AU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338"/>
      <c r="AI455" s="2"/>
      <c r="AJ455" s="2"/>
      <c r="AK455" s="2"/>
      <c r="AL455" s="2"/>
      <c r="AM455" s="2"/>
      <c r="AN455" s="7"/>
      <c r="AO455" s="7"/>
      <c r="AP455" s="2"/>
      <c r="AQ455" s="2"/>
      <c r="AR455" s="2"/>
      <c r="AS455" s="7"/>
      <c r="AT455" s="2"/>
      <c r="AU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338"/>
      <c r="AI456" s="2"/>
      <c r="AJ456" s="2"/>
      <c r="AK456" s="2"/>
      <c r="AL456" s="2"/>
      <c r="AM456" s="2"/>
      <c r="AN456" s="7"/>
      <c r="AO456" s="7"/>
      <c r="AP456" s="2"/>
      <c r="AQ456" s="2"/>
      <c r="AR456" s="2"/>
      <c r="AS456" s="7"/>
      <c r="AT456" s="2"/>
      <c r="AU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338"/>
      <c r="AI457" s="2"/>
      <c r="AJ457" s="2"/>
      <c r="AK457" s="2"/>
      <c r="AL457" s="2"/>
      <c r="AM457" s="2"/>
      <c r="AN457" s="7"/>
      <c r="AO457" s="7"/>
      <c r="AP457" s="2"/>
      <c r="AQ457" s="2"/>
      <c r="AR457" s="2"/>
      <c r="AS457" s="7"/>
      <c r="AT457" s="2"/>
      <c r="AU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338"/>
      <c r="AI458" s="2"/>
      <c r="AJ458" s="2"/>
      <c r="AK458" s="2"/>
      <c r="AL458" s="2"/>
      <c r="AM458" s="2"/>
      <c r="AN458" s="7"/>
      <c r="AO458" s="7"/>
      <c r="AP458" s="2"/>
      <c r="AQ458" s="2"/>
      <c r="AR458" s="2"/>
      <c r="AS458" s="7"/>
      <c r="AT458" s="2"/>
      <c r="AU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338"/>
      <c r="AI459" s="2"/>
      <c r="AJ459" s="2"/>
      <c r="AK459" s="2"/>
      <c r="AL459" s="2"/>
      <c r="AM459" s="2"/>
      <c r="AN459" s="7"/>
      <c r="AO459" s="7"/>
      <c r="AP459" s="2"/>
      <c r="AQ459" s="2"/>
      <c r="AR459" s="2"/>
      <c r="AS459" s="7"/>
      <c r="AT459" s="2"/>
      <c r="AU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338"/>
      <c r="AI460" s="2"/>
      <c r="AJ460" s="2"/>
      <c r="AK460" s="2"/>
      <c r="AL460" s="2"/>
      <c r="AM460" s="2"/>
      <c r="AN460" s="7"/>
      <c r="AO460" s="7"/>
      <c r="AP460" s="2"/>
      <c r="AQ460" s="2"/>
      <c r="AR460" s="2"/>
      <c r="AS460" s="7"/>
      <c r="AT460" s="2"/>
      <c r="AU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338"/>
      <c r="AI461" s="2"/>
      <c r="AJ461" s="2"/>
      <c r="AK461" s="2"/>
      <c r="AL461" s="2"/>
      <c r="AM461" s="2"/>
      <c r="AN461" s="7"/>
      <c r="AO461" s="7"/>
      <c r="AP461" s="2"/>
      <c r="AQ461" s="2"/>
      <c r="AR461" s="2"/>
      <c r="AS461" s="7"/>
      <c r="AT461" s="2"/>
      <c r="AU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338"/>
      <c r="AI462" s="2"/>
      <c r="AJ462" s="2"/>
      <c r="AK462" s="2"/>
      <c r="AL462" s="2"/>
      <c r="AM462" s="2"/>
      <c r="AN462" s="7"/>
      <c r="AO462" s="7"/>
      <c r="AP462" s="2"/>
      <c r="AQ462" s="2"/>
      <c r="AR462" s="2"/>
      <c r="AS462" s="7"/>
      <c r="AT462" s="2"/>
      <c r="AU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338"/>
      <c r="AI463" s="2"/>
      <c r="AJ463" s="2"/>
      <c r="AK463" s="2"/>
      <c r="AL463" s="2"/>
      <c r="AM463" s="2"/>
      <c r="AN463" s="7"/>
      <c r="AO463" s="7"/>
      <c r="AP463" s="2"/>
      <c r="AQ463" s="2"/>
      <c r="AR463" s="2"/>
      <c r="AS463" s="7"/>
      <c r="AT463" s="2"/>
      <c r="AU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338"/>
      <c r="AI464" s="2"/>
      <c r="AJ464" s="2"/>
      <c r="AK464" s="2"/>
      <c r="AL464" s="2"/>
      <c r="AM464" s="2"/>
      <c r="AN464" s="7"/>
      <c r="AO464" s="7"/>
      <c r="AP464" s="2"/>
      <c r="AQ464" s="2"/>
      <c r="AR464" s="2"/>
      <c r="AS464" s="7"/>
      <c r="AT464" s="2"/>
      <c r="AU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338"/>
      <c r="AI465" s="2"/>
      <c r="AJ465" s="2"/>
      <c r="AK465" s="2"/>
      <c r="AL465" s="2"/>
      <c r="AM465" s="2"/>
      <c r="AN465" s="7"/>
      <c r="AO465" s="7"/>
      <c r="AP465" s="2"/>
      <c r="AQ465" s="2"/>
      <c r="AR465" s="2"/>
      <c r="AS465" s="7"/>
      <c r="AT465" s="2"/>
      <c r="AU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338"/>
      <c r="AI466" s="2"/>
      <c r="AJ466" s="2"/>
      <c r="AK466" s="2"/>
      <c r="AL466" s="2"/>
      <c r="AM466" s="2"/>
      <c r="AN466" s="7"/>
      <c r="AO466" s="7"/>
      <c r="AP466" s="2"/>
      <c r="AQ466" s="2"/>
      <c r="AR466" s="2"/>
      <c r="AS466" s="7"/>
      <c r="AT466" s="2"/>
      <c r="AU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338"/>
      <c r="AI467" s="2"/>
      <c r="AJ467" s="2"/>
      <c r="AK467" s="2"/>
      <c r="AL467" s="2"/>
      <c r="AM467" s="2"/>
      <c r="AN467" s="7"/>
      <c r="AO467" s="7"/>
      <c r="AP467" s="2"/>
      <c r="AQ467" s="2"/>
      <c r="AR467" s="2"/>
      <c r="AS467" s="7"/>
      <c r="AT467" s="2"/>
      <c r="AU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338"/>
      <c r="AI468" s="2"/>
      <c r="AJ468" s="2"/>
      <c r="AK468" s="2"/>
      <c r="AL468" s="2"/>
      <c r="AM468" s="2"/>
      <c r="AN468" s="7"/>
      <c r="AO468" s="7"/>
      <c r="AP468" s="2"/>
      <c r="AQ468" s="2"/>
      <c r="AR468" s="2"/>
      <c r="AS468" s="7"/>
      <c r="AT468" s="2"/>
      <c r="AU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338"/>
      <c r="AI469" s="2"/>
      <c r="AJ469" s="2"/>
      <c r="AK469" s="2"/>
      <c r="AL469" s="2"/>
      <c r="AM469" s="2"/>
      <c r="AN469" s="7"/>
      <c r="AO469" s="7"/>
      <c r="AP469" s="2"/>
      <c r="AQ469" s="2"/>
      <c r="AR469" s="2"/>
      <c r="AS469" s="7"/>
      <c r="AT469" s="2"/>
      <c r="AU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338"/>
      <c r="AI470" s="2"/>
      <c r="AJ470" s="2"/>
      <c r="AK470" s="2"/>
      <c r="AL470" s="2"/>
      <c r="AM470" s="2"/>
      <c r="AN470" s="7"/>
      <c r="AO470" s="7"/>
      <c r="AP470" s="2"/>
      <c r="AQ470" s="2"/>
      <c r="AR470" s="2"/>
      <c r="AS470" s="7"/>
      <c r="AT470" s="2"/>
      <c r="AU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338"/>
      <c r="AI471" s="2"/>
      <c r="AJ471" s="2"/>
      <c r="AK471" s="2"/>
      <c r="AL471" s="2"/>
      <c r="AM471" s="2"/>
      <c r="AN471" s="7"/>
      <c r="AO471" s="7"/>
      <c r="AP471" s="2"/>
      <c r="AQ471" s="2"/>
      <c r="AR471" s="2"/>
      <c r="AS471" s="7"/>
      <c r="AT471" s="2"/>
      <c r="AU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338"/>
      <c r="AI472" s="2"/>
      <c r="AJ472" s="2"/>
      <c r="AK472" s="2"/>
      <c r="AL472" s="2"/>
      <c r="AM472" s="2"/>
      <c r="AN472" s="7"/>
      <c r="AO472" s="7"/>
      <c r="AP472" s="2"/>
      <c r="AQ472" s="2"/>
      <c r="AR472" s="2"/>
      <c r="AS472" s="7"/>
      <c r="AT472" s="2"/>
      <c r="AU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338"/>
      <c r="AI473" s="2"/>
      <c r="AJ473" s="2"/>
      <c r="AK473" s="2"/>
      <c r="AL473" s="2"/>
      <c r="AM473" s="2"/>
      <c r="AN473" s="7"/>
      <c r="AO473" s="7"/>
      <c r="AP473" s="2"/>
      <c r="AQ473" s="2"/>
      <c r="AR473" s="2"/>
      <c r="AS473" s="7"/>
      <c r="AT473" s="2"/>
      <c r="AU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338"/>
      <c r="AI474" s="2"/>
      <c r="AJ474" s="2"/>
      <c r="AK474" s="2"/>
      <c r="AL474" s="2"/>
      <c r="AM474" s="2"/>
      <c r="AN474" s="7"/>
      <c r="AO474" s="7"/>
      <c r="AP474" s="2"/>
      <c r="AQ474" s="2"/>
      <c r="AR474" s="2"/>
      <c r="AS474" s="7"/>
      <c r="AT474" s="2"/>
      <c r="AU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338"/>
      <c r="AI475" s="2"/>
      <c r="AJ475" s="2"/>
      <c r="AK475" s="2"/>
      <c r="AL475" s="2"/>
      <c r="AM475" s="2"/>
      <c r="AN475" s="7"/>
      <c r="AO475" s="7"/>
      <c r="AP475" s="2"/>
      <c r="AQ475" s="2"/>
      <c r="AR475" s="2"/>
      <c r="AS475" s="7"/>
      <c r="AT475" s="2"/>
      <c r="AU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338"/>
      <c r="AI476" s="2"/>
      <c r="AJ476" s="2"/>
      <c r="AK476" s="2"/>
      <c r="AL476" s="2"/>
      <c r="AM476" s="2"/>
      <c r="AN476" s="7"/>
      <c r="AO476" s="7"/>
      <c r="AP476" s="2"/>
      <c r="AQ476" s="2"/>
      <c r="AR476" s="2"/>
      <c r="AS476" s="7"/>
      <c r="AT476" s="2"/>
      <c r="AU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338"/>
      <c r="AI477" s="2"/>
      <c r="AJ477" s="2"/>
      <c r="AK477" s="2"/>
      <c r="AL477" s="2"/>
      <c r="AM477" s="2"/>
      <c r="AN477" s="7"/>
      <c r="AO477" s="7"/>
      <c r="AP477" s="2"/>
      <c r="AQ477" s="2"/>
      <c r="AR477" s="2"/>
      <c r="AS477" s="7"/>
      <c r="AT477" s="2"/>
      <c r="AU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338"/>
      <c r="AI478" s="2"/>
      <c r="AJ478" s="2"/>
      <c r="AK478" s="2"/>
      <c r="AL478" s="2"/>
      <c r="AM478" s="2"/>
      <c r="AN478" s="7"/>
      <c r="AO478" s="7"/>
      <c r="AP478" s="2"/>
      <c r="AQ478" s="2"/>
      <c r="AR478" s="2"/>
      <c r="AS478" s="7"/>
      <c r="AT478" s="2"/>
      <c r="AU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338"/>
      <c r="AI479" s="2"/>
      <c r="AJ479" s="2"/>
      <c r="AK479" s="2"/>
      <c r="AL479" s="2"/>
      <c r="AM479" s="2"/>
      <c r="AN479" s="7"/>
      <c r="AO479" s="7"/>
      <c r="AP479" s="2"/>
      <c r="AQ479" s="2"/>
      <c r="AR479" s="2"/>
      <c r="AS479" s="7"/>
      <c r="AT479" s="2"/>
      <c r="AU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338"/>
      <c r="AI480" s="2"/>
      <c r="AJ480" s="2"/>
      <c r="AK480" s="2"/>
      <c r="AL480" s="2"/>
      <c r="AM480" s="2"/>
      <c r="AN480" s="7"/>
      <c r="AO480" s="7"/>
      <c r="AP480" s="2"/>
      <c r="AQ480" s="2"/>
      <c r="AR480" s="2"/>
      <c r="AS480" s="7"/>
      <c r="AT480" s="2"/>
      <c r="AU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338"/>
      <c r="AI481" s="2"/>
      <c r="AJ481" s="2"/>
      <c r="AK481" s="2"/>
      <c r="AL481" s="2"/>
      <c r="AM481" s="2"/>
      <c r="AN481" s="7"/>
      <c r="AO481" s="7"/>
      <c r="AP481" s="2"/>
      <c r="AQ481" s="2"/>
      <c r="AR481" s="2"/>
      <c r="AS481" s="7"/>
      <c r="AT481" s="2"/>
      <c r="AU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338"/>
      <c r="AI482" s="2"/>
      <c r="AJ482" s="2"/>
      <c r="AK482" s="2"/>
      <c r="AL482" s="2"/>
      <c r="AM482" s="2"/>
      <c r="AN482" s="7"/>
      <c r="AO482" s="7"/>
      <c r="AP482" s="2"/>
      <c r="AQ482" s="2"/>
      <c r="AR482" s="2"/>
      <c r="AS482" s="7"/>
      <c r="AT482" s="2"/>
      <c r="AU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338"/>
      <c r="AI483" s="2"/>
      <c r="AJ483" s="2"/>
      <c r="AK483" s="2"/>
      <c r="AL483" s="2"/>
      <c r="AM483" s="2"/>
      <c r="AN483" s="7"/>
      <c r="AO483" s="7"/>
      <c r="AP483" s="2"/>
      <c r="AQ483" s="2"/>
      <c r="AR483" s="2"/>
      <c r="AS483" s="7"/>
      <c r="AT483" s="2"/>
      <c r="AU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338"/>
      <c r="AI484" s="2"/>
      <c r="AJ484" s="2"/>
      <c r="AK484" s="2"/>
      <c r="AL484" s="2"/>
      <c r="AM484" s="2"/>
      <c r="AN484" s="7"/>
      <c r="AO484" s="7"/>
      <c r="AP484" s="2"/>
      <c r="AQ484" s="2"/>
      <c r="AR484" s="2"/>
      <c r="AS484" s="7"/>
      <c r="AT484" s="2"/>
      <c r="AU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338"/>
      <c r="AI485" s="2"/>
      <c r="AJ485" s="2"/>
      <c r="AK485" s="2"/>
      <c r="AL485" s="2"/>
      <c r="AM485" s="2"/>
      <c r="AN485" s="7"/>
      <c r="AO485" s="7"/>
      <c r="AP485" s="2"/>
      <c r="AQ485" s="2"/>
      <c r="AR485" s="2"/>
      <c r="AS485" s="7"/>
      <c r="AT485" s="2"/>
      <c r="AU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338"/>
      <c r="AI486" s="2"/>
      <c r="AJ486" s="2"/>
      <c r="AK486" s="2"/>
      <c r="AL486" s="2"/>
      <c r="AM486" s="2"/>
      <c r="AN486" s="7"/>
      <c r="AO486" s="7"/>
      <c r="AP486" s="2"/>
      <c r="AQ486" s="2"/>
      <c r="AR486" s="2"/>
      <c r="AS486" s="7"/>
      <c r="AT486" s="2"/>
      <c r="AU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338"/>
      <c r="AI487" s="2"/>
      <c r="AJ487" s="2"/>
      <c r="AK487" s="2"/>
      <c r="AL487" s="2"/>
      <c r="AM487" s="2"/>
      <c r="AN487" s="7"/>
      <c r="AO487" s="7"/>
      <c r="AP487" s="2"/>
      <c r="AQ487" s="2"/>
      <c r="AR487" s="2"/>
      <c r="AS487" s="7"/>
      <c r="AT487" s="2"/>
      <c r="AU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338"/>
      <c r="AI488" s="2"/>
      <c r="AJ488" s="2"/>
      <c r="AK488" s="2"/>
      <c r="AL488" s="2"/>
      <c r="AM488" s="2"/>
      <c r="AN488" s="7"/>
      <c r="AO488" s="7"/>
      <c r="AP488" s="2"/>
      <c r="AQ488" s="2"/>
      <c r="AR488" s="2"/>
      <c r="AS488" s="7"/>
      <c r="AT488" s="2"/>
      <c r="AU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338"/>
      <c r="AI489" s="2"/>
      <c r="AJ489" s="2"/>
      <c r="AK489" s="2"/>
      <c r="AL489" s="2"/>
      <c r="AM489" s="2"/>
      <c r="AN489" s="7"/>
      <c r="AO489" s="7"/>
      <c r="AP489" s="2"/>
      <c r="AQ489" s="2"/>
      <c r="AR489" s="2"/>
      <c r="AS489" s="7"/>
      <c r="AT489" s="2"/>
      <c r="AU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338"/>
      <c r="AI490" s="2"/>
      <c r="AJ490" s="2"/>
      <c r="AK490" s="2"/>
      <c r="AL490" s="2"/>
      <c r="AM490" s="2"/>
      <c r="AN490" s="7"/>
      <c r="AO490" s="7"/>
      <c r="AP490" s="2"/>
      <c r="AQ490" s="2"/>
      <c r="AR490" s="2"/>
      <c r="AS490" s="7"/>
      <c r="AT490" s="2"/>
      <c r="AU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338"/>
      <c r="AI491" s="2"/>
      <c r="AJ491" s="2"/>
      <c r="AK491" s="2"/>
      <c r="AL491" s="2"/>
      <c r="AM491" s="2"/>
      <c r="AN491" s="7"/>
      <c r="AO491" s="7"/>
      <c r="AP491" s="2"/>
      <c r="AQ491" s="2"/>
      <c r="AR491" s="2"/>
      <c r="AS491" s="7"/>
      <c r="AT491" s="2"/>
      <c r="AU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338"/>
      <c r="AI492" s="2"/>
      <c r="AJ492" s="2"/>
      <c r="AK492" s="2"/>
      <c r="AL492" s="2"/>
      <c r="AM492" s="2"/>
      <c r="AN492" s="7"/>
      <c r="AO492" s="7"/>
      <c r="AP492" s="2"/>
      <c r="AQ492" s="2"/>
      <c r="AR492" s="2"/>
      <c r="AS492" s="7"/>
      <c r="AT492" s="2"/>
      <c r="AU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338"/>
      <c r="AI493" s="2"/>
      <c r="AJ493" s="2"/>
      <c r="AK493" s="2"/>
      <c r="AL493" s="2"/>
      <c r="AM493" s="2"/>
      <c r="AN493" s="7"/>
      <c r="AO493" s="7"/>
      <c r="AP493" s="2"/>
      <c r="AQ493" s="2"/>
      <c r="AR493" s="2"/>
      <c r="AS493" s="7"/>
      <c r="AT493" s="2"/>
      <c r="AU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338"/>
      <c r="AI494" s="2"/>
      <c r="AJ494" s="2"/>
      <c r="AK494" s="2"/>
      <c r="AL494" s="2"/>
      <c r="AM494" s="2"/>
      <c r="AN494" s="7"/>
      <c r="AO494" s="7"/>
      <c r="AP494" s="2"/>
      <c r="AQ494" s="2"/>
      <c r="AR494" s="2"/>
      <c r="AS494" s="7"/>
      <c r="AT494" s="2"/>
      <c r="AU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338"/>
      <c r="AI495" s="2"/>
      <c r="AJ495" s="2"/>
      <c r="AK495" s="2"/>
      <c r="AL495" s="2"/>
      <c r="AM495" s="2"/>
      <c r="AN495" s="7"/>
      <c r="AO495" s="7"/>
      <c r="AP495" s="2"/>
      <c r="AQ495" s="2"/>
      <c r="AR495" s="2"/>
      <c r="AS495" s="7"/>
      <c r="AT495" s="2"/>
      <c r="AU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338"/>
      <c r="AI496" s="2"/>
      <c r="AJ496" s="2"/>
      <c r="AK496" s="2"/>
      <c r="AL496" s="2"/>
      <c r="AM496" s="2"/>
      <c r="AN496" s="7"/>
      <c r="AO496" s="7"/>
      <c r="AP496" s="2"/>
      <c r="AQ496" s="2"/>
      <c r="AR496" s="2"/>
      <c r="AS496" s="7"/>
      <c r="AT496" s="2"/>
      <c r="AU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338"/>
      <c r="AI497" s="2"/>
      <c r="AJ497" s="2"/>
      <c r="AK497" s="2"/>
      <c r="AL497" s="2"/>
      <c r="AM497" s="2"/>
      <c r="AN497" s="7"/>
      <c r="AO497" s="7"/>
      <c r="AP497" s="2"/>
      <c r="AQ497" s="2"/>
      <c r="AR497" s="2"/>
      <c r="AS497" s="7"/>
      <c r="AT497" s="2"/>
      <c r="AU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338"/>
      <c r="AI498" s="2"/>
      <c r="AJ498" s="2"/>
      <c r="AK498" s="2"/>
      <c r="AL498" s="2"/>
      <c r="AM498" s="2"/>
      <c r="AN498" s="7"/>
      <c r="AO498" s="7"/>
      <c r="AP498" s="2"/>
      <c r="AQ498" s="2"/>
      <c r="AR498" s="2"/>
      <c r="AS498" s="7"/>
      <c r="AT498" s="2"/>
      <c r="AU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338"/>
      <c r="AI499" s="2"/>
      <c r="AJ499" s="2"/>
      <c r="AK499" s="2"/>
      <c r="AL499" s="2"/>
      <c r="AM499" s="2"/>
      <c r="AN499" s="7"/>
      <c r="AO499" s="7"/>
      <c r="AP499" s="2"/>
      <c r="AQ499" s="2"/>
      <c r="AR499" s="2"/>
      <c r="AS499" s="7"/>
      <c r="AT499" s="2"/>
      <c r="AU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338"/>
      <c r="AI500" s="2"/>
      <c r="AJ500" s="2"/>
      <c r="AK500" s="2"/>
      <c r="AL500" s="2"/>
      <c r="AM500" s="2"/>
      <c r="AN500" s="7"/>
      <c r="AO500" s="7"/>
      <c r="AP500" s="2"/>
      <c r="AQ500" s="2"/>
      <c r="AR500" s="2"/>
      <c r="AS500" s="7"/>
      <c r="AT500" s="2"/>
      <c r="AU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338"/>
      <c r="AI501" s="2"/>
      <c r="AJ501" s="2"/>
      <c r="AK501" s="2"/>
      <c r="AL501" s="2"/>
      <c r="AM501" s="2"/>
      <c r="AN501" s="7"/>
      <c r="AO501" s="7"/>
      <c r="AP501" s="2"/>
      <c r="AQ501" s="2"/>
      <c r="AR501" s="2"/>
      <c r="AS501" s="7"/>
      <c r="AT501" s="2"/>
      <c r="AU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338"/>
      <c r="AI502" s="2"/>
      <c r="AJ502" s="2"/>
      <c r="AK502" s="2"/>
      <c r="AL502" s="2"/>
      <c r="AM502" s="2"/>
      <c r="AN502" s="7"/>
      <c r="AO502" s="7"/>
      <c r="AP502" s="2"/>
      <c r="AQ502" s="2"/>
      <c r="AR502" s="2"/>
      <c r="AS502" s="7"/>
      <c r="AT502" s="2"/>
      <c r="AU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338"/>
      <c r="AI503" s="2"/>
      <c r="AJ503" s="2"/>
      <c r="AK503" s="2"/>
      <c r="AL503" s="2"/>
      <c r="AM503" s="2"/>
      <c r="AN503" s="7"/>
      <c r="AO503" s="7"/>
      <c r="AP503" s="2"/>
      <c r="AQ503" s="2"/>
      <c r="AR503" s="2"/>
      <c r="AS503" s="7"/>
      <c r="AT503" s="2"/>
      <c r="AU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338"/>
      <c r="AI504" s="2"/>
      <c r="AJ504" s="2"/>
      <c r="AK504" s="2"/>
      <c r="AL504" s="2"/>
      <c r="AM504" s="2"/>
      <c r="AN504" s="7"/>
      <c r="AO504" s="7"/>
      <c r="AP504" s="2"/>
      <c r="AQ504" s="2"/>
      <c r="AR504" s="2"/>
      <c r="AS504" s="7"/>
      <c r="AT504" s="2"/>
      <c r="AU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338"/>
      <c r="AI505" s="2"/>
      <c r="AJ505" s="2"/>
      <c r="AK505" s="2"/>
      <c r="AL505" s="2"/>
      <c r="AM505" s="2"/>
      <c r="AN505" s="7"/>
      <c r="AO505" s="7"/>
      <c r="AP505" s="2"/>
      <c r="AQ505" s="2"/>
      <c r="AR505" s="2"/>
      <c r="AS505" s="7"/>
      <c r="AT505" s="2"/>
      <c r="AU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338"/>
      <c r="AI506" s="2"/>
      <c r="AJ506" s="2"/>
      <c r="AK506" s="2"/>
      <c r="AL506" s="2"/>
      <c r="AM506" s="2"/>
      <c r="AN506" s="7"/>
      <c r="AO506" s="7"/>
      <c r="AP506" s="2"/>
      <c r="AQ506" s="2"/>
      <c r="AR506" s="2"/>
      <c r="AS506" s="7"/>
      <c r="AT506" s="2"/>
      <c r="AU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338"/>
      <c r="AI507" s="2"/>
      <c r="AJ507" s="2"/>
      <c r="AK507" s="2"/>
      <c r="AL507" s="2"/>
      <c r="AM507" s="2"/>
      <c r="AN507" s="7"/>
      <c r="AO507" s="7"/>
      <c r="AP507" s="2"/>
      <c r="AQ507" s="2"/>
      <c r="AR507" s="2"/>
      <c r="AS507" s="7"/>
      <c r="AT507" s="2"/>
      <c r="AU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338"/>
      <c r="AI508" s="2"/>
      <c r="AJ508" s="2"/>
      <c r="AK508" s="2"/>
      <c r="AL508" s="2"/>
      <c r="AM508" s="2"/>
      <c r="AN508" s="7"/>
      <c r="AO508" s="7"/>
      <c r="AP508" s="2"/>
      <c r="AQ508" s="2"/>
      <c r="AR508" s="2"/>
      <c r="AS508" s="7"/>
      <c r="AT508" s="2"/>
      <c r="AU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338"/>
      <c r="AI509" s="2"/>
      <c r="AJ509" s="2"/>
      <c r="AK509" s="2"/>
      <c r="AL509" s="2"/>
      <c r="AM509" s="2"/>
      <c r="AN509" s="7"/>
      <c r="AO509" s="7"/>
      <c r="AP509" s="2"/>
      <c r="AQ509" s="2"/>
      <c r="AR509" s="2"/>
      <c r="AS509" s="7"/>
      <c r="AT509" s="2"/>
      <c r="AU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338"/>
      <c r="AI510" s="2"/>
      <c r="AJ510" s="2"/>
      <c r="AK510" s="2"/>
      <c r="AL510" s="2"/>
      <c r="AM510" s="2"/>
      <c r="AN510" s="7"/>
      <c r="AO510" s="7"/>
      <c r="AP510" s="2"/>
      <c r="AQ510" s="2"/>
      <c r="AR510" s="2"/>
      <c r="AS510" s="7"/>
      <c r="AT510" s="2"/>
      <c r="AU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338"/>
      <c r="AI511" s="2"/>
      <c r="AJ511" s="2"/>
      <c r="AK511" s="2"/>
      <c r="AL511" s="2"/>
      <c r="AM511" s="2"/>
      <c r="AN511" s="7"/>
      <c r="AO511" s="7"/>
      <c r="AP511" s="2"/>
      <c r="AQ511" s="2"/>
      <c r="AR511" s="2"/>
      <c r="AS511" s="7"/>
      <c r="AT511" s="2"/>
      <c r="AU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338"/>
      <c r="AI512" s="2"/>
      <c r="AJ512" s="2"/>
      <c r="AK512" s="2"/>
      <c r="AL512" s="2"/>
      <c r="AM512" s="2"/>
      <c r="AN512" s="7"/>
      <c r="AO512" s="7"/>
      <c r="AP512" s="2"/>
      <c r="AQ512" s="2"/>
      <c r="AR512" s="2"/>
      <c r="AS512" s="7"/>
      <c r="AT512" s="2"/>
      <c r="AU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338"/>
      <c r="AI513" s="2"/>
      <c r="AJ513" s="2"/>
      <c r="AK513" s="2"/>
      <c r="AL513" s="2"/>
      <c r="AM513" s="2"/>
      <c r="AN513" s="7"/>
      <c r="AO513" s="7"/>
      <c r="AP513" s="2"/>
      <c r="AQ513" s="2"/>
      <c r="AR513" s="2"/>
      <c r="AS513" s="7"/>
      <c r="AT513" s="2"/>
      <c r="AU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338"/>
      <c r="AI514" s="2"/>
      <c r="AJ514" s="2"/>
      <c r="AK514" s="2"/>
      <c r="AL514" s="2"/>
      <c r="AM514" s="2"/>
      <c r="AN514" s="7"/>
      <c r="AO514" s="7"/>
      <c r="AP514" s="2"/>
      <c r="AQ514" s="2"/>
      <c r="AR514" s="2"/>
      <c r="AS514" s="7"/>
      <c r="AT514" s="2"/>
      <c r="AU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338"/>
      <c r="AI515" s="2"/>
      <c r="AJ515" s="2"/>
      <c r="AK515" s="2"/>
      <c r="AL515" s="2"/>
      <c r="AM515" s="2"/>
      <c r="AN515" s="7"/>
      <c r="AO515" s="7"/>
      <c r="AP515" s="2"/>
      <c r="AQ515" s="2"/>
      <c r="AR515" s="2"/>
      <c r="AS515" s="7"/>
      <c r="AT515" s="2"/>
      <c r="AU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338"/>
      <c r="AI516" s="2"/>
      <c r="AJ516" s="2"/>
      <c r="AK516" s="2"/>
      <c r="AL516" s="2"/>
      <c r="AM516" s="2"/>
      <c r="AN516" s="7"/>
      <c r="AO516" s="7"/>
      <c r="AP516" s="2"/>
      <c r="AQ516" s="2"/>
      <c r="AR516" s="2"/>
      <c r="AS516" s="7"/>
      <c r="AT516" s="2"/>
      <c r="AU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338"/>
      <c r="AI517" s="2"/>
      <c r="AJ517" s="2"/>
      <c r="AK517" s="2"/>
      <c r="AL517" s="2"/>
      <c r="AM517" s="2"/>
      <c r="AN517" s="7"/>
      <c r="AO517" s="7"/>
      <c r="AP517" s="2"/>
      <c r="AQ517" s="2"/>
      <c r="AR517" s="2"/>
      <c r="AS517" s="7"/>
      <c r="AT517" s="2"/>
      <c r="AU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338"/>
      <c r="AI518" s="2"/>
      <c r="AJ518" s="2"/>
      <c r="AK518" s="2"/>
      <c r="AL518" s="2"/>
      <c r="AM518" s="2"/>
      <c r="AN518" s="7"/>
      <c r="AO518" s="7"/>
      <c r="AP518" s="2"/>
      <c r="AQ518" s="2"/>
      <c r="AR518" s="2"/>
      <c r="AS518" s="7"/>
      <c r="AT518" s="2"/>
      <c r="AU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338"/>
      <c r="AI519" s="2"/>
      <c r="AJ519" s="2"/>
      <c r="AK519" s="2"/>
      <c r="AL519" s="2"/>
      <c r="AM519" s="2"/>
      <c r="AN519" s="7"/>
      <c r="AO519" s="7"/>
      <c r="AP519" s="2"/>
      <c r="AQ519" s="2"/>
      <c r="AR519" s="2"/>
      <c r="AS519" s="7"/>
      <c r="AT519" s="2"/>
      <c r="AU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338"/>
      <c r="AI520" s="2"/>
      <c r="AJ520" s="2"/>
      <c r="AK520" s="2"/>
      <c r="AL520" s="2"/>
      <c r="AM520" s="2"/>
      <c r="AN520" s="7"/>
      <c r="AO520" s="7"/>
      <c r="AP520" s="2"/>
      <c r="AQ520" s="2"/>
      <c r="AR520" s="2"/>
      <c r="AS520" s="7"/>
      <c r="AT520" s="2"/>
      <c r="AU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338"/>
      <c r="AI521" s="2"/>
      <c r="AJ521" s="2"/>
      <c r="AK521" s="2"/>
      <c r="AL521" s="2"/>
      <c r="AM521" s="2"/>
      <c r="AN521" s="7"/>
      <c r="AO521" s="7"/>
      <c r="AP521" s="2"/>
      <c r="AQ521" s="2"/>
      <c r="AR521" s="2"/>
      <c r="AS521" s="7"/>
      <c r="AT521" s="2"/>
      <c r="AU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338"/>
      <c r="AI522" s="2"/>
      <c r="AJ522" s="2"/>
      <c r="AK522" s="2"/>
      <c r="AL522" s="2"/>
      <c r="AM522" s="2"/>
      <c r="AN522" s="7"/>
      <c r="AO522" s="7"/>
      <c r="AP522" s="2"/>
      <c r="AQ522" s="2"/>
      <c r="AR522" s="2"/>
      <c r="AS522" s="7"/>
      <c r="AT522" s="2"/>
      <c r="AU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338"/>
      <c r="AI523" s="2"/>
      <c r="AJ523" s="2"/>
      <c r="AK523" s="2"/>
      <c r="AL523" s="2"/>
      <c r="AM523" s="2"/>
      <c r="AN523" s="7"/>
      <c r="AO523" s="7"/>
      <c r="AP523" s="2"/>
      <c r="AQ523" s="2"/>
      <c r="AR523" s="2"/>
      <c r="AS523" s="7"/>
      <c r="AT523" s="2"/>
      <c r="AU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338"/>
      <c r="AI524" s="2"/>
      <c r="AJ524" s="2"/>
      <c r="AK524" s="2"/>
      <c r="AL524" s="2"/>
      <c r="AM524" s="2"/>
      <c r="AN524" s="7"/>
      <c r="AO524" s="7"/>
      <c r="AP524" s="2"/>
      <c r="AQ524" s="2"/>
      <c r="AR524" s="2"/>
      <c r="AS524" s="7"/>
      <c r="AT524" s="2"/>
      <c r="AU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338"/>
      <c r="AI525" s="2"/>
      <c r="AJ525" s="2"/>
      <c r="AK525" s="2"/>
      <c r="AL525" s="2"/>
      <c r="AM525" s="2"/>
      <c r="AN525" s="7"/>
      <c r="AO525" s="7"/>
      <c r="AP525" s="2"/>
      <c r="AQ525" s="2"/>
      <c r="AR525" s="2"/>
      <c r="AS525" s="7"/>
      <c r="AT525" s="2"/>
      <c r="AU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338"/>
      <c r="AI526" s="2"/>
      <c r="AJ526" s="2"/>
      <c r="AK526" s="2"/>
      <c r="AL526" s="2"/>
      <c r="AM526" s="2"/>
      <c r="AN526" s="7"/>
      <c r="AO526" s="7"/>
      <c r="AP526" s="2"/>
      <c r="AQ526" s="2"/>
      <c r="AR526" s="2"/>
      <c r="AS526" s="7"/>
      <c r="AT526" s="2"/>
      <c r="AU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338"/>
      <c r="AI527" s="2"/>
      <c r="AJ527" s="2"/>
      <c r="AK527" s="2"/>
      <c r="AL527" s="2"/>
      <c r="AM527" s="2"/>
      <c r="AN527" s="7"/>
      <c r="AO527" s="7"/>
      <c r="AP527" s="2"/>
      <c r="AQ527" s="2"/>
      <c r="AR527" s="2"/>
      <c r="AS527" s="7"/>
      <c r="AT527" s="2"/>
      <c r="AU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338"/>
      <c r="AI528" s="2"/>
      <c r="AJ528" s="2"/>
      <c r="AK528" s="2"/>
      <c r="AL528" s="2"/>
      <c r="AM528" s="2"/>
      <c r="AN528" s="7"/>
      <c r="AO528" s="7"/>
      <c r="AP528" s="2"/>
      <c r="AQ528" s="2"/>
      <c r="AR528" s="2"/>
      <c r="AS528" s="7"/>
      <c r="AT528" s="2"/>
      <c r="AU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338"/>
      <c r="AI529" s="2"/>
      <c r="AJ529" s="2"/>
      <c r="AK529" s="2"/>
      <c r="AL529" s="2"/>
      <c r="AM529" s="2"/>
      <c r="AN529" s="7"/>
      <c r="AO529" s="7"/>
      <c r="AP529" s="2"/>
      <c r="AQ529" s="2"/>
      <c r="AR529" s="2"/>
      <c r="AS529" s="7"/>
      <c r="AT529" s="2"/>
      <c r="AU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338"/>
      <c r="AI530" s="2"/>
      <c r="AJ530" s="2"/>
      <c r="AK530" s="2"/>
      <c r="AL530" s="2"/>
      <c r="AM530" s="2"/>
      <c r="AN530" s="7"/>
      <c r="AO530" s="7"/>
      <c r="AP530" s="2"/>
      <c r="AQ530" s="2"/>
      <c r="AR530" s="2"/>
      <c r="AS530" s="7"/>
      <c r="AT530" s="2"/>
      <c r="AU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338"/>
      <c r="AI531" s="2"/>
      <c r="AJ531" s="2"/>
      <c r="AK531" s="2"/>
      <c r="AL531" s="2"/>
      <c r="AM531" s="2"/>
      <c r="AN531" s="7"/>
      <c r="AO531" s="7"/>
      <c r="AP531" s="2"/>
      <c r="AQ531" s="2"/>
      <c r="AR531" s="2"/>
      <c r="AS531" s="7"/>
      <c r="AT531" s="2"/>
      <c r="AU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338"/>
      <c r="AI532" s="2"/>
      <c r="AJ532" s="2"/>
      <c r="AK532" s="2"/>
      <c r="AL532" s="2"/>
      <c r="AM532" s="2"/>
      <c r="AN532" s="7"/>
      <c r="AO532" s="7"/>
      <c r="AP532" s="2"/>
      <c r="AQ532" s="2"/>
      <c r="AR532" s="2"/>
      <c r="AS532" s="7"/>
      <c r="AT532" s="2"/>
      <c r="AU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338"/>
      <c r="AI533" s="2"/>
      <c r="AJ533" s="2"/>
      <c r="AK533" s="2"/>
      <c r="AL533" s="2"/>
      <c r="AM533" s="2"/>
      <c r="AN533" s="7"/>
      <c r="AO533" s="7"/>
      <c r="AP533" s="2"/>
      <c r="AQ533" s="2"/>
      <c r="AR533" s="2"/>
      <c r="AS533" s="7"/>
      <c r="AT533" s="2"/>
      <c r="AU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338"/>
      <c r="AI534" s="2"/>
      <c r="AJ534" s="2"/>
      <c r="AK534" s="2"/>
      <c r="AL534" s="2"/>
      <c r="AM534" s="2"/>
      <c r="AN534" s="7"/>
      <c r="AO534" s="7"/>
      <c r="AP534" s="2"/>
      <c r="AQ534" s="2"/>
      <c r="AR534" s="2"/>
      <c r="AS534" s="7"/>
      <c r="AT534" s="2"/>
      <c r="AU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338"/>
      <c r="AI535" s="2"/>
      <c r="AJ535" s="2"/>
      <c r="AK535" s="2"/>
      <c r="AL535" s="2"/>
      <c r="AM535" s="2"/>
      <c r="AN535" s="7"/>
      <c r="AO535" s="7"/>
      <c r="AP535" s="2"/>
      <c r="AQ535" s="2"/>
      <c r="AR535" s="2"/>
      <c r="AS535" s="7"/>
      <c r="AT535" s="2"/>
      <c r="AU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338"/>
      <c r="AI536" s="2"/>
      <c r="AJ536" s="2"/>
      <c r="AK536" s="2"/>
      <c r="AL536" s="2"/>
      <c r="AM536" s="2"/>
      <c r="AN536" s="7"/>
      <c r="AO536" s="7"/>
      <c r="AP536" s="2"/>
      <c r="AQ536" s="2"/>
      <c r="AR536" s="2"/>
      <c r="AS536" s="7"/>
      <c r="AT536" s="2"/>
      <c r="AU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338"/>
      <c r="AI537" s="2"/>
      <c r="AJ537" s="2"/>
      <c r="AK537" s="2"/>
      <c r="AL537" s="2"/>
      <c r="AM537" s="2"/>
      <c r="AN537" s="7"/>
      <c r="AO537" s="7"/>
      <c r="AP537" s="2"/>
      <c r="AQ537" s="2"/>
      <c r="AR537" s="2"/>
      <c r="AS537" s="7"/>
      <c r="AT537" s="2"/>
      <c r="AU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338"/>
      <c r="AI538" s="2"/>
      <c r="AJ538" s="2"/>
      <c r="AK538" s="2"/>
      <c r="AL538" s="2"/>
      <c r="AM538" s="2"/>
      <c r="AN538" s="7"/>
      <c r="AO538" s="7"/>
      <c r="AP538" s="2"/>
      <c r="AQ538" s="2"/>
      <c r="AR538" s="2"/>
      <c r="AS538" s="7"/>
      <c r="AT538" s="2"/>
      <c r="AU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338"/>
      <c r="AI539" s="2"/>
      <c r="AJ539" s="2"/>
      <c r="AK539" s="2"/>
      <c r="AL539" s="2"/>
      <c r="AM539" s="2"/>
      <c r="AN539" s="7"/>
      <c r="AO539" s="7"/>
      <c r="AP539" s="2"/>
      <c r="AQ539" s="2"/>
      <c r="AR539" s="2"/>
      <c r="AS539" s="7"/>
      <c r="AT539" s="2"/>
      <c r="AU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338"/>
      <c r="AI540" s="2"/>
      <c r="AJ540" s="2"/>
      <c r="AK540" s="2"/>
      <c r="AL540" s="2"/>
      <c r="AM540" s="2"/>
      <c r="AN540" s="7"/>
      <c r="AO540" s="7"/>
      <c r="AP540" s="2"/>
      <c r="AQ540" s="2"/>
      <c r="AR540" s="2"/>
      <c r="AS540" s="7"/>
      <c r="AT540" s="2"/>
      <c r="AU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338"/>
      <c r="AI541" s="2"/>
      <c r="AJ541" s="2"/>
      <c r="AK541" s="2"/>
      <c r="AL541" s="2"/>
      <c r="AM541" s="2"/>
      <c r="AN541" s="7"/>
      <c r="AO541" s="7"/>
      <c r="AP541" s="2"/>
      <c r="AQ541" s="2"/>
      <c r="AR541" s="2"/>
      <c r="AS541" s="7"/>
      <c r="AT541" s="2"/>
      <c r="AU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338"/>
      <c r="AI542" s="2"/>
      <c r="AJ542" s="2"/>
      <c r="AK542" s="2"/>
      <c r="AL542" s="2"/>
      <c r="AM542" s="2"/>
      <c r="AN542" s="7"/>
      <c r="AO542" s="7"/>
      <c r="AP542" s="2"/>
      <c r="AQ542" s="2"/>
      <c r="AR542" s="2"/>
      <c r="AS542" s="7"/>
      <c r="AT542" s="2"/>
      <c r="AU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338"/>
      <c r="AI543" s="2"/>
      <c r="AJ543" s="2"/>
      <c r="AK543" s="2"/>
      <c r="AL543" s="2"/>
      <c r="AM543" s="2"/>
      <c r="AN543" s="7"/>
      <c r="AO543" s="7"/>
      <c r="AP543" s="2"/>
      <c r="AQ543" s="2"/>
      <c r="AR543" s="2"/>
      <c r="AS543" s="7"/>
      <c r="AT543" s="2"/>
      <c r="AU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338"/>
      <c r="AI544" s="2"/>
      <c r="AJ544" s="2"/>
      <c r="AK544" s="2"/>
      <c r="AL544" s="2"/>
      <c r="AM544" s="2"/>
      <c r="AN544" s="7"/>
      <c r="AO544" s="7"/>
      <c r="AP544" s="2"/>
      <c r="AQ544" s="2"/>
      <c r="AR544" s="2"/>
      <c r="AS544" s="7"/>
      <c r="AT544" s="2"/>
      <c r="AU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338"/>
      <c r="AI545" s="2"/>
      <c r="AJ545" s="2"/>
      <c r="AK545" s="2"/>
      <c r="AL545" s="2"/>
      <c r="AM545" s="2"/>
      <c r="AN545" s="7"/>
      <c r="AO545" s="7"/>
      <c r="AP545" s="2"/>
      <c r="AQ545" s="2"/>
      <c r="AR545" s="2"/>
      <c r="AS545" s="7"/>
      <c r="AT545" s="2"/>
      <c r="AU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338"/>
      <c r="AI546" s="2"/>
      <c r="AJ546" s="2"/>
      <c r="AK546" s="2"/>
      <c r="AL546" s="2"/>
      <c r="AM546" s="2"/>
      <c r="AN546" s="7"/>
      <c r="AO546" s="7"/>
      <c r="AP546" s="2"/>
      <c r="AQ546" s="2"/>
      <c r="AR546" s="2"/>
      <c r="AS546" s="7"/>
      <c r="AT546" s="2"/>
      <c r="AU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338"/>
      <c r="AI547" s="2"/>
      <c r="AJ547" s="2"/>
      <c r="AK547" s="2"/>
      <c r="AL547" s="2"/>
      <c r="AM547" s="2"/>
      <c r="AN547" s="7"/>
      <c r="AO547" s="7"/>
      <c r="AP547" s="2"/>
      <c r="AQ547" s="2"/>
      <c r="AR547" s="2"/>
      <c r="AS547" s="7"/>
      <c r="AT547" s="2"/>
      <c r="AU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338"/>
      <c r="AI548" s="2"/>
      <c r="AJ548" s="2"/>
      <c r="AK548" s="2"/>
      <c r="AL548" s="2"/>
      <c r="AM548" s="2"/>
      <c r="AN548" s="7"/>
      <c r="AO548" s="7"/>
      <c r="AP548" s="2"/>
      <c r="AQ548" s="2"/>
      <c r="AR548" s="2"/>
      <c r="AS548" s="7"/>
      <c r="AT548" s="2"/>
      <c r="AU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338"/>
      <c r="AI549" s="2"/>
      <c r="AJ549" s="2"/>
      <c r="AK549" s="2"/>
      <c r="AL549" s="2"/>
      <c r="AM549" s="2"/>
      <c r="AN549" s="7"/>
      <c r="AO549" s="7"/>
      <c r="AP549" s="2"/>
      <c r="AQ549" s="2"/>
      <c r="AR549" s="2"/>
      <c r="AS549" s="7"/>
      <c r="AT549" s="2"/>
      <c r="AU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338"/>
      <c r="AI550" s="2"/>
      <c r="AJ550" s="2"/>
      <c r="AK550" s="2"/>
      <c r="AL550" s="2"/>
      <c r="AM550" s="2"/>
      <c r="AN550" s="7"/>
      <c r="AO550" s="7"/>
      <c r="AP550" s="2"/>
      <c r="AQ550" s="2"/>
      <c r="AR550" s="2"/>
      <c r="AS550" s="7"/>
      <c r="AT550" s="2"/>
      <c r="AU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338"/>
      <c r="AI551" s="2"/>
      <c r="AJ551" s="2"/>
      <c r="AK551" s="2"/>
      <c r="AL551" s="2"/>
      <c r="AM551" s="2"/>
      <c r="AN551" s="7"/>
      <c r="AO551" s="7"/>
      <c r="AP551" s="2"/>
      <c r="AQ551" s="2"/>
      <c r="AR551" s="2"/>
      <c r="AS551" s="7"/>
      <c r="AT551" s="2"/>
      <c r="AU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338"/>
      <c r="AI552" s="2"/>
      <c r="AJ552" s="2"/>
      <c r="AK552" s="2"/>
      <c r="AL552" s="2"/>
      <c r="AM552" s="2"/>
      <c r="AN552" s="7"/>
      <c r="AO552" s="7"/>
      <c r="AP552" s="2"/>
      <c r="AQ552" s="2"/>
      <c r="AR552" s="2"/>
      <c r="AS552" s="7"/>
      <c r="AT552" s="2"/>
      <c r="AU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338"/>
      <c r="AI553" s="2"/>
      <c r="AJ553" s="2"/>
      <c r="AK553" s="2"/>
      <c r="AL553" s="2"/>
      <c r="AM553" s="2"/>
      <c r="AN553" s="7"/>
      <c r="AO553" s="7"/>
      <c r="AP553" s="2"/>
      <c r="AQ553" s="2"/>
      <c r="AR553" s="2"/>
      <c r="AS553" s="7"/>
      <c r="AT553" s="2"/>
      <c r="AU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338"/>
      <c r="AI554" s="2"/>
      <c r="AJ554" s="2"/>
      <c r="AK554" s="2"/>
      <c r="AL554" s="2"/>
      <c r="AM554" s="2"/>
      <c r="AN554" s="7"/>
      <c r="AO554" s="7"/>
      <c r="AP554" s="2"/>
      <c r="AQ554" s="2"/>
      <c r="AR554" s="2"/>
      <c r="AS554" s="7"/>
      <c r="AT554" s="2"/>
      <c r="AU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338"/>
      <c r="AI555" s="2"/>
      <c r="AJ555" s="2"/>
      <c r="AK555" s="2"/>
      <c r="AL555" s="2"/>
      <c r="AM555" s="2"/>
      <c r="AN555" s="7"/>
      <c r="AO555" s="7"/>
      <c r="AP555" s="2"/>
      <c r="AQ555" s="2"/>
      <c r="AR555" s="2"/>
      <c r="AS555" s="7"/>
      <c r="AT555" s="2"/>
      <c r="AU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338"/>
      <c r="AI556" s="2"/>
      <c r="AJ556" s="2"/>
      <c r="AK556" s="2"/>
      <c r="AL556" s="2"/>
      <c r="AM556" s="2"/>
      <c r="AN556" s="7"/>
      <c r="AO556" s="7"/>
      <c r="AP556" s="2"/>
      <c r="AQ556" s="2"/>
      <c r="AR556" s="2"/>
      <c r="AS556" s="7"/>
      <c r="AT556" s="2"/>
      <c r="AU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338"/>
      <c r="AI557" s="2"/>
      <c r="AJ557" s="2"/>
      <c r="AK557" s="2"/>
      <c r="AL557" s="2"/>
      <c r="AM557" s="2"/>
      <c r="AN557" s="7"/>
      <c r="AO557" s="7"/>
      <c r="AP557" s="2"/>
      <c r="AQ557" s="2"/>
      <c r="AR557" s="2"/>
      <c r="AS557" s="7"/>
      <c r="AT557" s="2"/>
      <c r="AU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338"/>
      <c r="AI558" s="2"/>
      <c r="AJ558" s="2"/>
      <c r="AK558" s="2"/>
      <c r="AL558" s="2"/>
      <c r="AM558" s="2"/>
      <c r="AN558" s="7"/>
      <c r="AO558" s="7"/>
      <c r="AP558" s="2"/>
      <c r="AQ558" s="2"/>
      <c r="AR558" s="2"/>
      <c r="AS558" s="7"/>
      <c r="AT558" s="2"/>
      <c r="AU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338"/>
      <c r="AI559" s="2"/>
      <c r="AJ559" s="2"/>
      <c r="AK559" s="2"/>
      <c r="AL559" s="2"/>
      <c r="AM559" s="2"/>
      <c r="AN559" s="7"/>
      <c r="AO559" s="7"/>
      <c r="AP559" s="2"/>
      <c r="AQ559" s="2"/>
      <c r="AR559" s="2"/>
      <c r="AS559" s="7"/>
      <c r="AT559" s="2"/>
      <c r="AU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338"/>
      <c r="AI560" s="2"/>
      <c r="AJ560" s="2"/>
      <c r="AK560" s="2"/>
      <c r="AL560" s="2"/>
      <c r="AM560" s="2"/>
      <c r="AN560" s="7"/>
      <c r="AO560" s="7"/>
      <c r="AP560" s="2"/>
      <c r="AQ560" s="2"/>
      <c r="AR560" s="2"/>
      <c r="AS560" s="7"/>
      <c r="AT560" s="2"/>
      <c r="AU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338"/>
      <c r="AI561" s="2"/>
      <c r="AJ561" s="2"/>
      <c r="AK561" s="2"/>
      <c r="AL561" s="2"/>
      <c r="AM561" s="2"/>
      <c r="AN561" s="7"/>
      <c r="AO561" s="7"/>
      <c r="AP561" s="2"/>
      <c r="AQ561" s="2"/>
      <c r="AR561" s="2"/>
      <c r="AS561" s="7"/>
      <c r="AT561" s="2"/>
      <c r="AU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338"/>
      <c r="AI562" s="2"/>
      <c r="AJ562" s="2"/>
      <c r="AK562" s="2"/>
      <c r="AL562" s="2"/>
      <c r="AM562" s="2"/>
      <c r="AN562" s="7"/>
      <c r="AO562" s="7"/>
      <c r="AP562" s="2"/>
      <c r="AQ562" s="2"/>
      <c r="AR562" s="2"/>
      <c r="AS562" s="7"/>
      <c r="AT562" s="2"/>
      <c r="AU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338"/>
      <c r="AI563" s="2"/>
      <c r="AJ563" s="2"/>
      <c r="AK563" s="2"/>
      <c r="AL563" s="2"/>
      <c r="AM563" s="2"/>
      <c r="AN563" s="7"/>
      <c r="AO563" s="7"/>
      <c r="AP563" s="2"/>
      <c r="AQ563" s="2"/>
      <c r="AR563" s="2"/>
      <c r="AS563" s="7"/>
      <c r="AT563" s="2"/>
      <c r="AU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338"/>
      <c r="AI564" s="2"/>
      <c r="AJ564" s="2"/>
      <c r="AK564" s="2"/>
      <c r="AL564" s="2"/>
      <c r="AM564" s="2"/>
      <c r="AN564" s="7"/>
      <c r="AO564" s="7"/>
      <c r="AP564" s="2"/>
      <c r="AQ564" s="2"/>
      <c r="AR564" s="2"/>
      <c r="AS564" s="7"/>
      <c r="AT564" s="2"/>
      <c r="AU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338"/>
      <c r="AI565" s="2"/>
      <c r="AJ565" s="2"/>
      <c r="AK565" s="2"/>
      <c r="AL565" s="2"/>
      <c r="AM565" s="2"/>
      <c r="AN565" s="7"/>
      <c r="AO565" s="7"/>
      <c r="AP565" s="2"/>
      <c r="AQ565" s="2"/>
      <c r="AR565" s="2"/>
      <c r="AS565" s="7"/>
      <c r="AT565" s="2"/>
      <c r="AU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338"/>
      <c r="AI566" s="2"/>
      <c r="AJ566" s="2"/>
      <c r="AK566" s="2"/>
      <c r="AL566" s="2"/>
      <c r="AM566" s="2"/>
      <c r="AN566" s="7"/>
      <c r="AO566" s="7"/>
      <c r="AP566" s="2"/>
      <c r="AQ566" s="2"/>
      <c r="AR566" s="2"/>
      <c r="AS566" s="7"/>
      <c r="AT566" s="2"/>
      <c r="AU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338"/>
      <c r="AI567" s="2"/>
      <c r="AJ567" s="2"/>
      <c r="AK567" s="2"/>
      <c r="AL567" s="2"/>
      <c r="AM567" s="2"/>
      <c r="AN567" s="7"/>
      <c r="AO567" s="7"/>
      <c r="AP567" s="2"/>
      <c r="AQ567" s="2"/>
      <c r="AR567" s="2"/>
      <c r="AS567" s="7"/>
      <c r="AT567" s="2"/>
      <c r="AU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338"/>
      <c r="AI568" s="2"/>
      <c r="AJ568" s="2"/>
      <c r="AK568" s="2"/>
      <c r="AL568" s="2"/>
      <c r="AM568" s="2"/>
      <c r="AN568" s="7"/>
      <c r="AO568" s="7"/>
      <c r="AP568" s="2"/>
      <c r="AQ568" s="2"/>
      <c r="AR568" s="2"/>
      <c r="AS568" s="7"/>
      <c r="AT568" s="2"/>
      <c r="AU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338"/>
      <c r="AI569" s="2"/>
      <c r="AJ569" s="2"/>
      <c r="AK569" s="2"/>
      <c r="AL569" s="2"/>
      <c r="AM569" s="2"/>
      <c r="AN569" s="7"/>
      <c r="AO569" s="7"/>
      <c r="AP569" s="2"/>
      <c r="AQ569" s="2"/>
      <c r="AR569" s="2"/>
      <c r="AS569" s="7"/>
      <c r="AT569" s="2"/>
      <c r="AU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338"/>
      <c r="AI570" s="2"/>
      <c r="AJ570" s="2"/>
      <c r="AK570" s="2"/>
      <c r="AL570" s="2"/>
      <c r="AM570" s="2"/>
      <c r="AN570" s="7"/>
      <c r="AO570" s="7"/>
      <c r="AP570" s="2"/>
      <c r="AQ570" s="2"/>
      <c r="AR570" s="2"/>
      <c r="AS570" s="7"/>
      <c r="AT570" s="2"/>
      <c r="AU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338"/>
      <c r="AI571" s="2"/>
      <c r="AJ571" s="2"/>
      <c r="AK571" s="2"/>
      <c r="AL571" s="2"/>
      <c r="AM571" s="2"/>
      <c r="AN571" s="7"/>
      <c r="AO571" s="7"/>
      <c r="AP571" s="2"/>
      <c r="AQ571" s="2"/>
      <c r="AR571" s="2"/>
      <c r="AS571" s="7"/>
      <c r="AT571" s="2"/>
      <c r="AU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338"/>
      <c r="AI572" s="2"/>
      <c r="AJ572" s="2"/>
      <c r="AK572" s="2"/>
      <c r="AL572" s="2"/>
      <c r="AM572" s="2"/>
      <c r="AN572" s="7"/>
      <c r="AO572" s="7"/>
      <c r="AP572" s="2"/>
      <c r="AQ572" s="2"/>
      <c r="AR572" s="2"/>
      <c r="AS572" s="7"/>
      <c r="AT572" s="2"/>
      <c r="AU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338"/>
      <c r="AI573" s="2"/>
      <c r="AJ573" s="2"/>
      <c r="AK573" s="2"/>
      <c r="AL573" s="2"/>
      <c r="AM573" s="2"/>
      <c r="AN573" s="7"/>
      <c r="AO573" s="7"/>
      <c r="AP573" s="2"/>
      <c r="AQ573" s="2"/>
      <c r="AR573" s="2"/>
      <c r="AS573" s="7"/>
      <c r="AT573" s="2"/>
      <c r="AU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338"/>
      <c r="AI574" s="2"/>
      <c r="AJ574" s="2"/>
      <c r="AK574" s="2"/>
      <c r="AL574" s="2"/>
      <c r="AM574" s="2"/>
      <c r="AN574" s="7"/>
      <c r="AO574" s="7"/>
      <c r="AP574" s="2"/>
      <c r="AQ574" s="2"/>
      <c r="AR574" s="2"/>
      <c r="AS574" s="7"/>
      <c r="AT574" s="2"/>
      <c r="AU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338"/>
      <c r="AI575" s="2"/>
      <c r="AJ575" s="2"/>
      <c r="AK575" s="2"/>
      <c r="AL575" s="2"/>
      <c r="AM575" s="2"/>
      <c r="AN575" s="7"/>
      <c r="AO575" s="7"/>
      <c r="AP575" s="2"/>
      <c r="AQ575" s="2"/>
      <c r="AR575" s="2"/>
      <c r="AS575" s="7"/>
      <c r="AT575" s="2"/>
      <c r="AU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338"/>
      <c r="AI576" s="2"/>
      <c r="AJ576" s="2"/>
      <c r="AK576" s="2"/>
      <c r="AL576" s="2"/>
      <c r="AM576" s="2"/>
      <c r="AN576" s="7"/>
      <c r="AO576" s="7"/>
      <c r="AP576" s="2"/>
      <c r="AQ576" s="2"/>
      <c r="AR576" s="2"/>
      <c r="AS576" s="7"/>
      <c r="AT576" s="2"/>
      <c r="AU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338"/>
      <c r="AI577" s="2"/>
      <c r="AJ577" s="2"/>
      <c r="AK577" s="2"/>
      <c r="AL577" s="2"/>
      <c r="AM577" s="2"/>
      <c r="AN577" s="7"/>
      <c r="AO577" s="7"/>
      <c r="AP577" s="2"/>
      <c r="AQ577" s="2"/>
      <c r="AR577" s="2"/>
      <c r="AS577" s="7"/>
      <c r="AT577" s="2"/>
      <c r="AU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338"/>
      <c r="AI578" s="2"/>
      <c r="AJ578" s="2"/>
      <c r="AK578" s="2"/>
      <c r="AL578" s="2"/>
      <c r="AM578" s="2"/>
      <c r="AN578" s="7"/>
      <c r="AO578" s="7"/>
      <c r="AP578" s="2"/>
      <c r="AQ578" s="2"/>
      <c r="AR578" s="2"/>
      <c r="AS578" s="7"/>
      <c r="AT578" s="2"/>
      <c r="AU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338"/>
      <c r="AI579" s="2"/>
      <c r="AJ579" s="2"/>
      <c r="AK579" s="2"/>
      <c r="AL579" s="2"/>
      <c r="AM579" s="2"/>
      <c r="AN579" s="7"/>
      <c r="AO579" s="7"/>
      <c r="AP579" s="2"/>
      <c r="AQ579" s="2"/>
      <c r="AR579" s="2"/>
      <c r="AS579" s="7"/>
      <c r="AT579" s="2"/>
      <c r="AU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338"/>
      <c r="AI580" s="2"/>
      <c r="AJ580" s="2"/>
      <c r="AK580" s="2"/>
      <c r="AL580" s="2"/>
      <c r="AM580" s="2"/>
      <c r="AN580" s="7"/>
      <c r="AO580" s="7"/>
      <c r="AP580" s="2"/>
      <c r="AQ580" s="2"/>
      <c r="AR580" s="2"/>
      <c r="AS580" s="7"/>
      <c r="AT580" s="2"/>
      <c r="AU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338"/>
      <c r="AI581" s="2"/>
      <c r="AJ581" s="2"/>
      <c r="AK581" s="2"/>
      <c r="AL581" s="2"/>
      <c r="AM581" s="2"/>
      <c r="AN581" s="7"/>
      <c r="AO581" s="7"/>
      <c r="AP581" s="2"/>
      <c r="AQ581" s="2"/>
      <c r="AR581" s="2"/>
      <c r="AS581" s="7"/>
      <c r="AT581" s="2"/>
      <c r="AU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338"/>
      <c r="AI582" s="2"/>
      <c r="AJ582" s="2"/>
      <c r="AK582" s="2"/>
      <c r="AL582" s="2"/>
      <c r="AM582" s="2"/>
      <c r="AN582" s="7"/>
      <c r="AO582" s="7"/>
      <c r="AP582" s="2"/>
      <c r="AQ582" s="2"/>
      <c r="AR582" s="2"/>
      <c r="AS582" s="7"/>
      <c r="AT582" s="2"/>
      <c r="AU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338"/>
      <c r="AI583" s="2"/>
      <c r="AJ583" s="2"/>
      <c r="AK583" s="2"/>
      <c r="AL583" s="2"/>
      <c r="AM583" s="2"/>
      <c r="AN583" s="7"/>
      <c r="AO583" s="7"/>
      <c r="AP583" s="2"/>
      <c r="AQ583" s="2"/>
      <c r="AR583" s="2"/>
      <c r="AS583" s="7"/>
      <c r="AT583" s="2"/>
      <c r="AU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338"/>
      <c r="AI584" s="2"/>
      <c r="AJ584" s="2"/>
      <c r="AK584" s="2"/>
      <c r="AL584" s="2"/>
      <c r="AM584" s="2"/>
      <c r="AN584" s="7"/>
      <c r="AO584" s="7"/>
      <c r="AP584" s="2"/>
      <c r="AQ584" s="2"/>
      <c r="AR584" s="2"/>
      <c r="AS584" s="7"/>
      <c r="AT584" s="2"/>
      <c r="AU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338"/>
      <c r="AI585" s="2"/>
      <c r="AJ585" s="2"/>
      <c r="AK585" s="2"/>
      <c r="AL585" s="2"/>
      <c r="AM585" s="2"/>
      <c r="AN585" s="7"/>
      <c r="AO585" s="7"/>
      <c r="AP585" s="2"/>
      <c r="AQ585" s="2"/>
      <c r="AR585" s="2"/>
      <c r="AS585" s="7"/>
      <c r="AT585" s="2"/>
      <c r="AU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338"/>
      <c r="AI586" s="2"/>
      <c r="AJ586" s="2"/>
      <c r="AK586" s="2"/>
      <c r="AL586" s="2"/>
      <c r="AM586" s="2"/>
      <c r="AN586" s="7"/>
      <c r="AO586" s="7"/>
      <c r="AP586" s="2"/>
      <c r="AQ586" s="2"/>
      <c r="AR586" s="2"/>
      <c r="AS586" s="7"/>
      <c r="AT586" s="2"/>
      <c r="AU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338"/>
      <c r="AI587" s="2"/>
      <c r="AJ587" s="2"/>
      <c r="AK587" s="2"/>
      <c r="AL587" s="2"/>
      <c r="AM587" s="2"/>
      <c r="AN587" s="7"/>
      <c r="AO587" s="7"/>
      <c r="AP587" s="2"/>
      <c r="AQ587" s="2"/>
      <c r="AR587" s="2"/>
      <c r="AS587" s="7"/>
      <c r="AT587" s="2"/>
      <c r="AU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338"/>
      <c r="AI588" s="2"/>
      <c r="AJ588" s="2"/>
      <c r="AK588" s="2"/>
      <c r="AL588" s="2"/>
      <c r="AM588" s="2"/>
      <c r="AN588" s="7"/>
      <c r="AO588" s="7"/>
      <c r="AP588" s="2"/>
      <c r="AQ588" s="2"/>
      <c r="AR588" s="2"/>
      <c r="AS588" s="7"/>
      <c r="AT588" s="2"/>
      <c r="AU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338"/>
      <c r="AI589" s="2"/>
      <c r="AJ589" s="2"/>
      <c r="AK589" s="2"/>
      <c r="AL589" s="2"/>
      <c r="AM589" s="2"/>
      <c r="AN589" s="7"/>
      <c r="AO589" s="7"/>
      <c r="AP589" s="2"/>
      <c r="AQ589" s="2"/>
      <c r="AR589" s="2"/>
      <c r="AS589" s="7"/>
      <c r="AT589" s="2"/>
      <c r="AU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338"/>
      <c r="AI590" s="2"/>
      <c r="AJ590" s="2"/>
      <c r="AK590" s="2"/>
      <c r="AL590" s="2"/>
      <c r="AM590" s="2"/>
      <c r="AN590" s="7"/>
      <c r="AO590" s="7"/>
      <c r="AP590" s="2"/>
      <c r="AQ590" s="2"/>
      <c r="AR590" s="2"/>
      <c r="AS590" s="7"/>
      <c r="AT590" s="2"/>
      <c r="AU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338"/>
      <c r="AI591" s="2"/>
      <c r="AJ591" s="2"/>
      <c r="AK591" s="2"/>
      <c r="AL591" s="2"/>
      <c r="AM591" s="2"/>
      <c r="AN591" s="7"/>
      <c r="AO591" s="7"/>
      <c r="AP591" s="2"/>
      <c r="AQ591" s="2"/>
      <c r="AR591" s="2"/>
      <c r="AS591" s="7"/>
      <c r="AT591" s="2"/>
      <c r="AU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338"/>
      <c r="AI592" s="2"/>
      <c r="AJ592" s="2"/>
      <c r="AK592" s="2"/>
      <c r="AL592" s="2"/>
      <c r="AM592" s="2"/>
      <c r="AN592" s="7"/>
      <c r="AO592" s="7"/>
      <c r="AP592" s="2"/>
      <c r="AQ592" s="2"/>
      <c r="AR592" s="2"/>
      <c r="AS592" s="7"/>
      <c r="AT592" s="2"/>
      <c r="AU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338"/>
      <c r="AI593" s="2"/>
      <c r="AJ593" s="2"/>
      <c r="AK593" s="2"/>
      <c r="AL593" s="2"/>
      <c r="AM593" s="2"/>
      <c r="AN593" s="7"/>
      <c r="AO593" s="7"/>
      <c r="AP593" s="2"/>
      <c r="AQ593" s="2"/>
      <c r="AR593" s="2"/>
      <c r="AS593" s="7"/>
      <c r="AT593" s="2"/>
      <c r="AU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338"/>
      <c r="AI594" s="2"/>
      <c r="AJ594" s="2"/>
      <c r="AK594" s="2"/>
      <c r="AL594" s="2"/>
      <c r="AM594" s="2"/>
      <c r="AN594" s="7"/>
      <c r="AO594" s="7"/>
      <c r="AP594" s="2"/>
      <c r="AQ594" s="2"/>
      <c r="AR594" s="2"/>
      <c r="AS594" s="7"/>
      <c r="AT594" s="2"/>
      <c r="AU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338"/>
      <c r="AI595" s="2"/>
      <c r="AJ595" s="2"/>
      <c r="AK595" s="2"/>
      <c r="AL595" s="2"/>
      <c r="AM595" s="2"/>
      <c r="AN595" s="7"/>
      <c r="AO595" s="7"/>
      <c r="AP595" s="2"/>
      <c r="AQ595" s="2"/>
      <c r="AR595" s="2"/>
      <c r="AS595" s="7"/>
      <c r="AT595" s="2"/>
      <c r="AU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338"/>
      <c r="AI596" s="2"/>
      <c r="AJ596" s="2"/>
      <c r="AK596" s="2"/>
      <c r="AL596" s="2"/>
      <c r="AM596" s="2"/>
      <c r="AN596" s="7"/>
      <c r="AO596" s="7"/>
      <c r="AP596" s="2"/>
      <c r="AQ596" s="2"/>
      <c r="AR596" s="2"/>
      <c r="AS596" s="7"/>
      <c r="AT596" s="2"/>
      <c r="AU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338"/>
      <c r="AI597" s="2"/>
      <c r="AJ597" s="2"/>
      <c r="AK597" s="2"/>
      <c r="AL597" s="2"/>
      <c r="AM597" s="2"/>
      <c r="AN597" s="7"/>
      <c r="AO597" s="7"/>
      <c r="AP597" s="2"/>
      <c r="AQ597" s="2"/>
      <c r="AR597" s="2"/>
      <c r="AS597" s="7"/>
      <c r="AT597" s="2"/>
      <c r="AU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338"/>
      <c r="AI598" s="2"/>
      <c r="AJ598" s="2"/>
      <c r="AK598" s="2"/>
      <c r="AL598" s="2"/>
      <c r="AM598" s="2"/>
      <c r="AN598" s="7"/>
      <c r="AO598" s="7"/>
      <c r="AP598" s="2"/>
      <c r="AQ598" s="2"/>
      <c r="AR598" s="2"/>
      <c r="AS598" s="7"/>
      <c r="AT598" s="2"/>
      <c r="AU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338"/>
      <c r="AI599" s="2"/>
      <c r="AJ599" s="2"/>
      <c r="AK599" s="2"/>
      <c r="AL599" s="2"/>
      <c r="AM599" s="2"/>
      <c r="AN599" s="7"/>
      <c r="AO599" s="7"/>
      <c r="AP599" s="2"/>
      <c r="AQ599" s="2"/>
      <c r="AR599" s="2"/>
      <c r="AS599" s="7"/>
      <c r="AT599" s="2"/>
      <c r="AU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338"/>
      <c r="AI600" s="2"/>
      <c r="AJ600" s="2"/>
      <c r="AK600" s="2"/>
      <c r="AL600" s="2"/>
      <c r="AM600" s="2"/>
      <c r="AN600" s="7"/>
      <c r="AO600" s="7"/>
      <c r="AP600" s="2"/>
      <c r="AQ600" s="2"/>
      <c r="AR600" s="2"/>
      <c r="AS600" s="7"/>
      <c r="AT600" s="2"/>
      <c r="AU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338"/>
      <c r="AI601" s="2"/>
      <c r="AJ601" s="2"/>
      <c r="AK601" s="2"/>
      <c r="AL601" s="2"/>
      <c r="AM601" s="2"/>
      <c r="AN601" s="7"/>
      <c r="AO601" s="7"/>
      <c r="AP601" s="2"/>
      <c r="AQ601" s="2"/>
      <c r="AR601" s="2"/>
      <c r="AS601" s="7"/>
      <c r="AT601" s="2"/>
      <c r="AU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338"/>
      <c r="AI602" s="2"/>
      <c r="AJ602" s="2"/>
      <c r="AK602" s="2"/>
      <c r="AL602" s="2"/>
      <c r="AM602" s="2"/>
      <c r="AN602" s="7"/>
      <c r="AO602" s="7"/>
      <c r="AP602" s="2"/>
      <c r="AQ602" s="2"/>
      <c r="AR602" s="2"/>
      <c r="AS602" s="7"/>
      <c r="AT602" s="2"/>
      <c r="AU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338"/>
      <c r="AI603" s="2"/>
      <c r="AJ603" s="2"/>
      <c r="AK603" s="2"/>
      <c r="AL603" s="2"/>
      <c r="AM603" s="2"/>
      <c r="AN603" s="7"/>
      <c r="AO603" s="7"/>
      <c r="AP603" s="2"/>
      <c r="AQ603" s="2"/>
      <c r="AR603" s="2"/>
      <c r="AS603" s="7"/>
      <c r="AT603" s="2"/>
      <c r="AU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338"/>
      <c r="AI604" s="2"/>
      <c r="AJ604" s="2"/>
      <c r="AK604" s="2"/>
      <c r="AL604" s="2"/>
      <c r="AM604" s="2"/>
      <c r="AN604" s="7"/>
      <c r="AO604" s="7"/>
      <c r="AP604" s="2"/>
      <c r="AQ604" s="2"/>
      <c r="AR604" s="2"/>
      <c r="AS604" s="7"/>
      <c r="AT604" s="2"/>
      <c r="AU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338"/>
      <c r="AI605" s="2"/>
      <c r="AJ605" s="2"/>
      <c r="AK605" s="2"/>
      <c r="AL605" s="2"/>
      <c r="AM605" s="2"/>
      <c r="AN605" s="7"/>
      <c r="AO605" s="7"/>
      <c r="AP605" s="2"/>
      <c r="AQ605" s="2"/>
      <c r="AR605" s="2"/>
      <c r="AS605" s="7"/>
      <c r="AT605" s="2"/>
      <c r="AU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338"/>
      <c r="AI606" s="2"/>
      <c r="AJ606" s="2"/>
      <c r="AK606" s="2"/>
      <c r="AL606" s="2"/>
      <c r="AM606" s="2"/>
      <c r="AN606" s="7"/>
      <c r="AO606" s="7"/>
      <c r="AP606" s="2"/>
      <c r="AQ606" s="2"/>
      <c r="AR606" s="2"/>
      <c r="AS606" s="7"/>
      <c r="AT606" s="2"/>
      <c r="AU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338"/>
      <c r="AI607" s="2"/>
      <c r="AJ607" s="2"/>
      <c r="AK607" s="2"/>
      <c r="AL607" s="2"/>
      <c r="AM607" s="2"/>
      <c r="AN607" s="7"/>
      <c r="AO607" s="7"/>
      <c r="AP607" s="2"/>
      <c r="AQ607" s="2"/>
      <c r="AR607" s="2"/>
      <c r="AS607" s="7"/>
      <c r="AT607" s="2"/>
      <c r="AU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338"/>
      <c r="AI608" s="2"/>
      <c r="AJ608" s="2"/>
      <c r="AK608" s="2"/>
      <c r="AL608" s="2"/>
      <c r="AM608" s="2"/>
      <c r="AN608" s="7"/>
      <c r="AO608" s="7"/>
      <c r="AP608" s="2"/>
      <c r="AQ608" s="2"/>
      <c r="AR608" s="2"/>
      <c r="AS608" s="7"/>
      <c r="AT608" s="2"/>
      <c r="AU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338"/>
      <c r="AI609" s="2"/>
      <c r="AJ609" s="2"/>
      <c r="AK609" s="2"/>
      <c r="AL609" s="2"/>
      <c r="AM609" s="2"/>
      <c r="AN609" s="7"/>
      <c r="AO609" s="7"/>
      <c r="AP609" s="2"/>
      <c r="AQ609" s="2"/>
      <c r="AR609" s="2"/>
      <c r="AS609" s="7"/>
      <c r="AT609" s="2"/>
      <c r="AU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338"/>
      <c r="AI610" s="2"/>
      <c r="AJ610" s="2"/>
      <c r="AK610" s="2"/>
      <c r="AL610" s="2"/>
      <c r="AM610" s="2"/>
      <c r="AN610" s="7"/>
      <c r="AO610" s="7"/>
      <c r="AP610" s="2"/>
      <c r="AQ610" s="2"/>
      <c r="AR610" s="2"/>
      <c r="AS610" s="7"/>
      <c r="AT610" s="2"/>
      <c r="AU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338"/>
      <c r="AI611" s="2"/>
      <c r="AJ611" s="2"/>
      <c r="AK611" s="2"/>
      <c r="AL611" s="2"/>
      <c r="AM611" s="2"/>
      <c r="AN611" s="7"/>
      <c r="AO611" s="7"/>
      <c r="AP611" s="2"/>
      <c r="AQ611" s="2"/>
      <c r="AR611" s="2"/>
      <c r="AS611" s="7"/>
      <c r="AT611" s="2"/>
      <c r="AU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338"/>
      <c r="AI612" s="2"/>
      <c r="AJ612" s="2"/>
      <c r="AK612" s="2"/>
      <c r="AL612" s="2"/>
      <c r="AM612" s="2"/>
      <c r="AN612" s="7"/>
      <c r="AO612" s="7"/>
      <c r="AP612" s="2"/>
      <c r="AQ612" s="2"/>
      <c r="AR612" s="2"/>
      <c r="AS612" s="7"/>
      <c r="AT612" s="2"/>
      <c r="AU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338"/>
      <c r="AI613" s="2"/>
      <c r="AJ613" s="2"/>
      <c r="AK613" s="2"/>
      <c r="AL613" s="2"/>
      <c r="AM613" s="2"/>
      <c r="AN613" s="7"/>
      <c r="AO613" s="7"/>
      <c r="AP613" s="2"/>
      <c r="AQ613" s="2"/>
      <c r="AR613" s="2"/>
      <c r="AS613" s="7"/>
      <c r="AT613" s="2"/>
      <c r="AU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338"/>
      <c r="AI614" s="2"/>
      <c r="AJ614" s="2"/>
      <c r="AK614" s="2"/>
      <c r="AL614" s="2"/>
      <c r="AM614" s="2"/>
      <c r="AN614" s="7"/>
      <c r="AO614" s="7"/>
      <c r="AP614" s="2"/>
      <c r="AQ614" s="2"/>
      <c r="AR614" s="2"/>
      <c r="AS614" s="7"/>
      <c r="AT614" s="2"/>
      <c r="AU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338"/>
      <c r="AI615" s="2"/>
      <c r="AJ615" s="2"/>
      <c r="AK615" s="2"/>
      <c r="AL615" s="2"/>
      <c r="AM615" s="2"/>
      <c r="AN615" s="7"/>
      <c r="AO615" s="7"/>
      <c r="AP615" s="2"/>
      <c r="AQ615" s="2"/>
      <c r="AR615" s="2"/>
      <c r="AS615" s="7"/>
      <c r="AT615" s="2"/>
      <c r="AU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338"/>
      <c r="AI616" s="2"/>
      <c r="AJ616" s="2"/>
      <c r="AK616" s="2"/>
      <c r="AL616" s="2"/>
      <c r="AM616" s="2"/>
      <c r="AN616" s="7"/>
      <c r="AO616" s="7"/>
      <c r="AP616" s="2"/>
      <c r="AQ616" s="2"/>
      <c r="AR616" s="2"/>
      <c r="AS616" s="7"/>
      <c r="AT616" s="2"/>
      <c r="AU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338"/>
      <c r="AI617" s="2"/>
      <c r="AJ617" s="2"/>
      <c r="AK617" s="2"/>
      <c r="AL617" s="2"/>
      <c r="AM617" s="2"/>
      <c r="AN617" s="7"/>
      <c r="AO617" s="7"/>
      <c r="AP617" s="2"/>
      <c r="AQ617" s="2"/>
      <c r="AR617" s="2"/>
      <c r="AS617" s="7"/>
      <c r="AT617" s="2"/>
      <c r="AU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338"/>
      <c r="AI618" s="2"/>
      <c r="AJ618" s="2"/>
      <c r="AK618" s="2"/>
      <c r="AL618" s="2"/>
      <c r="AM618" s="2"/>
      <c r="AN618" s="7"/>
      <c r="AO618" s="7"/>
      <c r="AP618" s="2"/>
      <c r="AQ618" s="2"/>
      <c r="AR618" s="2"/>
      <c r="AS618" s="7"/>
      <c r="AT618" s="2"/>
      <c r="AU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338"/>
      <c r="AI619" s="2"/>
      <c r="AJ619" s="2"/>
      <c r="AK619" s="2"/>
      <c r="AL619" s="2"/>
      <c r="AM619" s="2"/>
      <c r="AN619" s="7"/>
      <c r="AO619" s="7"/>
      <c r="AP619" s="2"/>
      <c r="AQ619" s="2"/>
      <c r="AR619" s="2"/>
      <c r="AS619" s="7"/>
      <c r="AT619" s="2"/>
      <c r="AU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338"/>
      <c r="AI620" s="2"/>
      <c r="AJ620" s="2"/>
      <c r="AK620" s="2"/>
      <c r="AL620" s="2"/>
      <c r="AM620" s="2"/>
      <c r="AN620" s="7"/>
      <c r="AO620" s="7"/>
      <c r="AP620" s="2"/>
      <c r="AQ620" s="2"/>
      <c r="AR620" s="2"/>
      <c r="AS620" s="7"/>
      <c r="AT620" s="2"/>
      <c r="AU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338"/>
      <c r="AI621" s="2"/>
      <c r="AJ621" s="2"/>
      <c r="AK621" s="2"/>
      <c r="AL621" s="2"/>
      <c r="AM621" s="2"/>
      <c r="AN621" s="7"/>
      <c r="AO621" s="7"/>
      <c r="AP621" s="2"/>
      <c r="AQ621" s="2"/>
      <c r="AR621" s="2"/>
      <c r="AS621" s="7"/>
      <c r="AT621" s="2"/>
      <c r="AU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338"/>
      <c r="AI622" s="2"/>
      <c r="AJ622" s="2"/>
      <c r="AK622" s="2"/>
      <c r="AL622" s="2"/>
      <c r="AM622" s="2"/>
      <c r="AN622" s="7"/>
      <c r="AO622" s="7"/>
      <c r="AP622" s="2"/>
      <c r="AQ622" s="2"/>
      <c r="AR622" s="2"/>
      <c r="AS622" s="7"/>
      <c r="AT622" s="2"/>
      <c r="AU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338"/>
      <c r="AI623" s="2"/>
      <c r="AJ623" s="2"/>
      <c r="AK623" s="2"/>
      <c r="AL623" s="2"/>
      <c r="AM623" s="2"/>
      <c r="AN623" s="7"/>
      <c r="AO623" s="7"/>
      <c r="AP623" s="2"/>
      <c r="AQ623" s="2"/>
      <c r="AR623" s="2"/>
      <c r="AS623" s="7"/>
      <c r="AT623" s="2"/>
      <c r="AU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338"/>
      <c r="AI624" s="2"/>
      <c r="AJ624" s="2"/>
      <c r="AK624" s="2"/>
      <c r="AL624" s="2"/>
      <c r="AM624" s="2"/>
      <c r="AN624" s="7"/>
      <c r="AO624" s="7"/>
      <c r="AP624" s="2"/>
      <c r="AQ624" s="2"/>
      <c r="AR624" s="2"/>
      <c r="AS624" s="7"/>
      <c r="AT624" s="2"/>
      <c r="AU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338"/>
      <c r="AI625" s="2"/>
      <c r="AJ625" s="2"/>
      <c r="AK625" s="2"/>
      <c r="AL625" s="2"/>
      <c r="AM625" s="2"/>
      <c r="AN625" s="7"/>
      <c r="AO625" s="7"/>
      <c r="AP625" s="2"/>
      <c r="AQ625" s="2"/>
      <c r="AR625" s="2"/>
      <c r="AS625" s="7"/>
      <c r="AT625" s="2"/>
      <c r="AU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338"/>
      <c r="AI626" s="2"/>
      <c r="AJ626" s="2"/>
      <c r="AK626" s="2"/>
      <c r="AL626" s="2"/>
      <c r="AM626" s="2"/>
      <c r="AN626" s="7"/>
      <c r="AO626" s="7"/>
      <c r="AP626" s="2"/>
      <c r="AQ626" s="2"/>
      <c r="AR626" s="2"/>
      <c r="AS626" s="7"/>
      <c r="AT626" s="2"/>
      <c r="AU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338"/>
      <c r="AI627" s="2"/>
      <c r="AJ627" s="2"/>
      <c r="AK627" s="2"/>
      <c r="AL627" s="2"/>
      <c r="AM627" s="2"/>
      <c r="AN627" s="7"/>
      <c r="AO627" s="7"/>
      <c r="AP627" s="2"/>
      <c r="AQ627" s="2"/>
      <c r="AR627" s="2"/>
      <c r="AS627" s="7"/>
      <c r="AT627" s="2"/>
      <c r="AU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338"/>
      <c r="AI628" s="2"/>
      <c r="AJ628" s="2"/>
      <c r="AK628" s="2"/>
      <c r="AL628" s="2"/>
      <c r="AM628" s="2"/>
      <c r="AN628" s="7"/>
      <c r="AO628" s="7"/>
      <c r="AP628" s="2"/>
      <c r="AQ628" s="2"/>
      <c r="AR628" s="2"/>
      <c r="AS628" s="7"/>
      <c r="AT628" s="2"/>
      <c r="AU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338"/>
      <c r="AI629" s="2"/>
      <c r="AJ629" s="2"/>
      <c r="AK629" s="2"/>
      <c r="AL629" s="2"/>
      <c r="AM629" s="2"/>
      <c r="AN629" s="7"/>
      <c r="AO629" s="7"/>
      <c r="AP629" s="2"/>
      <c r="AQ629" s="2"/>
      <c r="AR629" s="2"/>
      <c r="AS629" s="7"/>
      <c r="AT629" s="2"/>
      <c r="AU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338"/>
      <c r="AI630" s="2"/>
      <c r="AJ630" s="2"/>
      <c r="AK630" s="2"/>
      <c r="AL630" s="2"/>
      <c r="AM630" s="2"/>
      <c r="AN630" s="7"/>
      <c r="AO630" s="7"/>
      <c r="AP630" s="2"/>
      <c r="AQ630" s="2"/>
      <c r="AR630" s="2"/>
      <c r="AS630" s="7"/>
      <c r="AT630" s="2"/>
      <c r="AU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338"/>
      <c r="AI631" s="2"/>
      <c r="AJ631" s="2"/>
      <c r="AK631" s="2"/>
      <c r="AL631" s="2"/>
      <c r="AM631" s="2"/>
      <c r="AN631" s="7"/>
      <c r="AO631" s="7"/>
      <c r="AP631" s="2"/>
      <c r="AQ631" s="2"/>
      <c r="AR631" s="2"/>
      <c r="AS631" s="7"/>
      <c r="AT631" s="2"/>
      <c r="AU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338"/>
      <c r="AI632" s="2"/>
      <c r="AJ632" s="2"/>
      <c r="AK632" s="2"/>
      <c r="AL632" s="2"/>
      <c r="AM632" s="2"/>
      <c r="AN632" s="7"/>
      <c r="AO632" s="7"/>
      <c r="AP632" s="2"/>
      <c r="AQ632" s="2"/>
      <c r="AR632" s="2"/>
      <c r="AS632" s="7"/>
      <c r="AT632" s="2"/>
      <c r="AU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338"/>
      <c r="AI633" s="2"/>
      <c r="AJ633" s="2"/>
      <c r="AK633" s="2"/>
      <c r="AL633" s="2"/>
      <c r="AM633" s="2"/>
      <c r="AN633" s="7"/>
      <c r="AO633" s="7"/>
      <c r="AP633" s="2"/>
      <c r="AQ633" s="2"/>
      <c r="AR633" s="2"/>
      <c r="AS633" s="7"/>
      <c r="AT633" s="2"/>
      <c r="AU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338"/>
      <c r="AI634" s="2"/>
      <c r="AJ634" s="2"/>
      <c r="AK634" s="2"/>
      <c r="AL634" s="2"/>
      <c r="AM634" s="2"/>
      <c r="AN634" s="7"/>
      <c r="AO634" s="7"/>
      <c r="AP634" s="2"/>
      <c r="AQ634" s="2"/>
      <c r="AR634" s="2"/>
      <c r="AS634" s="7"/>
      <c r="AT634" s="2"/>
      <c r="AU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338"/>
      <c r="AI635" s="2"/>
      <c r="AJ635" s="2"/>
      <c r="AK635" s="2"/>
      <c r="AL635" s="2"/>
      <c r="AM635" s="2"/>
      <c r="AN635" s="7"/>
      <c r="AO635" s="7"/>
      <c r="AP635" s="2"/>
      <c r="AQ635" s="2"/>
      <c r="AR635" s="2"/>
      <c r="AS635" s="7"/>
      <c r="AT635" s="2"/>
      <c r="AU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338"/>
      <c r="AI636" s="2"/>
      <c r="AJ636" s="2"/>
      <c r="AK636" s="2"/>
      <c r="AL636" s="2"/>
      <c r="AM636" s="2"/>
      <c r="AN636" s="7"/>
      <c r="AO636" s="7"/>
      <c r="AP636" s="2"/>
      <c r="AQ636" s="2"/>
      <c r="AR636" s="2"/>
      <c r="AS636" s="7"/>
      <c r="AT636" s="2"/>
      <c r="AU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338"/>
      <c r="AI637" s="2"/>
      <c r="AJ637" s="2"/>
      <c r="AK637" s="2"/>
      <c r="AL637" s="2"/>
      <c r="AM637" s="2"/>
      <c r="AN637" s="7"/>
      <c r="AO637" s="7"/>
      <c r="AP637" s="2"/>
      <c r="AQ637" s="2"/>
      <c r="AR637" s="2"/>
      <c r="AS637" s="7"/>
      <c r="AT637" s="2"/>
      <c r="AU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338"/>
      <c r="AI638" s="2"/>
      <c r="AJ638" s="2"/>
      <c r="AK638" s="2"/>
      <c r="AL638" s="2"/>
      <c r="AM638" s="2"/>
      <c r="AN638" s="7"/>
      <c r="AO638" s="7"/>
      <c r="AP638" s="2"/>
      <c r="AQ638" s="2"/>
      <c r="AR638" s="2"/>
      <c r="AS638" s="7"/>
      <c r="AT638" s="2"/>
      <c r="AU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338"/>
      <c r="AI639" s="2"/>
      <c r="AJ639" s="2"/>
      <c r="AK639" s="2"/>
      <c r="AL639" s="2"/>
      <c r="AM639" s="2"/>
      <c r="AN639" s="7"/>
      <c r="AO639" s="7"/>
      <c r="AP639" s="2"/>
      <c r="AQ639" s="2"/>
      <c r="AR639" s="2"/>
      <c r="AS639" s="7"/>
      <c r="AT639" s="2"/>
      <c r="AU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338"/>
      <c r="AI640" s="2"/>
      <c r="AJ640" s="2"/>
      <c r="AK640" s="2"/>
      <c r="AL640" s="2"/>
      <c r="AM640" s="2"/>
      <c r="AN640" s="7"/>
      <c r="AO640" s="7"/>
      <c r="AP640" s="2"/>
      <c r="AQ640" s="2"/>
      <c r="AR640" s="2"/>
      <c r="AS640" s="7"/>
      <c r="AT640" s="2"/>
      <c r="AU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338"/>
      <c r="AI641" s="2"/>
      <c r="AJ641" s="2"/>
      <c r="AK641" s="2"/>
      <c r="AL641" s="2"/>
      <c r="AM641" s="2"/>
      <c r="AN641" s="7"/>
      <c r="AO641" s="7"/>
      <c r="AP641" s="2"/>
      <c r="AQ641" s="2"/>
      <c r="AR641" s="2"/>
      <c r="AS641" s="7"/>
      <c r="AT641" s="2"/>
      <c r="AU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338"/>
      <c r="AI642" s="2"/>
      <c r="AJ642" s="2"/>
      <c r="AK642" s="2"/>
      <c r="AL642" s="2"/>
      <c r="AM642" s="2"/>
      <c r="AN642" s="7"/>
      <c r="AO642" s="7"/>
      <c r="AP642" s="2"/>
      <c r="AQ642" s="2"/>
      <c r="AR642" s="2"/>
      <c r="AS642" s="7"/>
      <c r="AT642" s="2"/>
      <c r="AU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338"/>
      <c r="AI643" s="2"/>
      <c r="AJ643" s="2"/>
      <c r="AK643" s="2"/>
      <c r="AL643" s="2"/>
      <c r="AM643" s="2"/>
      <c r="AN643" s="7"/>
      <c r="AO643" s="7"/>
      <c r="AP643" s="2"/>
      <c r="AQ643" s="2"/>
      <c r="AR643" s="2"/>
      <c r="AS643" s="7"/>
      <c r="AT643" s="2"/>
      <c r="AU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338"/>
      <c r="AI644" s="2"/>
      <c r="AJ644" s="2"/>
      <c r="AK644" s="2"/>
      <c r="AL644" s="2"/>
      <c r="AM644" s="2"/>
      <c r="AN644" s="7"/>
      <c r="AO644" s="7"/>
      <c r="AP644" s="2"/>
      <c r="AQ644" s="2"/>
      <c r="AR644" s="2"/>
      <c r="AS644" s="7"/>
      <c r="AT644" s="2"/>
      <c r="AU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338"/>
      <c r="AI645" s="2"/>
      <c r="AJ645" s="2"/>
      <c r="AK645" s="2"/>
      <c r="AL645" s="2"/>
      <c r="AM645" s="2"/>
      <c r="AN645" s="7"/>
      <c r="AO645" s="7"/>
      <c r="AP645" s="2"/>
      <c r="AQ645" s="2"/>
      <c r="AR645" s="2"/>
      <c r="AS645" s="7"/>
      <c r="AT645" s="2"/>
      <c r="AU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338"/>
      <c r="AI646" s="2"/>
      <c r="AJ646" s="2"/>
      <c r="AK646" s="2"/>
      <c r="AL646" s="2"/>
      <c r="AM646" s="2"/>
      <c r="AN646" s="7"/>
      <c r="AO646" s="7"/>
      <c r="AP646" s="2"/>
      <c r="AQ646" s="2"/>
      <c r="AR646" s="2"/>
      <c r="AS646" s="7"/>
      <c r="AT646" s="2"/>
      <c r="AU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338"/>
      <c r="AI647" s="2"/>
      <c r="AJ647" s="2"/>
      <c r="AK647" s="2"/>
      <c r="AL647" s="2"/>
      <c r="AM647" s="2"/>
      <c r="AN647" s="7"/>
      <c r="AO647" s="7"/>
      <c r="AP647" s="2"/>
      <c r="AQ647" s="2"/>
      <c r="AR647" s="2"/>
      <c r="AS647" s="7"/>
      <c r="AT647" s="2"/>
      <c r="AU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338"/>
      <c r="AI648" s="2"/>
      <c r="AJ648" s="2"/>
      <c r="AK648" s="2"/>
      <c r="AL648" s="2"/>
      <c r="AM648" s="2"/>
      <c r="AN648" s="7"/>
      <c r="AO648" s="7"/>
      <c r="AP648" s="2"/>
      <c r="AQ648" s="2"/>
      <c r="AR648" s="2"/>
      <c r="AS648" s="7"/>
      <c r="AT648" s="2"/>
      <c r="AU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338"/>
      <c r="AI649" s="2"/>
      <c r="AJ649" s="2"/>
      <c r="AK649" s="2"/>
      <c r="AL649" s="2"/>
      <c r="AM649" s="2"/>
      <c r="AN649" s="7"/>
      <c r="AO649" s="7"/>
      <c r="AP649" s="2"/>
      <c r="AQ649" s="2"/>
      <c r="AR649" s="2"/>
      <c r="AS649" s="7"/>
      <c r="AT649" s="2"/>
      <c r="AU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338"/>
      <c r="AI650" s="2"/>
      <c r="AJ650" s="2"/>
      <c r="AK650" s="2"/>
      <c r="AL650" s="2"/>
      <c r="AM650" s="2"/>
      <c r="AN650" s="7"/>
      <c r="AO650" s="7"/>
      <c r="AP650" s="2"/>
      <c r="AQ650" s="2"/>
      <c r="AR650" s="2"/>
      <c r="AS650" s="7"/>
      <c r="AT650" s="2"/>
      <c r="AU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338"/>
      <c r="AI651" s="2"/>
      <c r="AJ651" s="2"/>
      <c r="AK651" s="2"/>
      <c r="AL651" s="2"/>
      <c r="AM651" s="2"/>
      <c r="AN651" s="7"/>
      <c r="AO651" s="7"/>
      <c r="AP651" s="2"/>
      <c r="AQ651" s="2"/>
      <c r="AR651" s="2"/>
      <c r="AS651" s="7"/>
      <c r="AT651" s="2"/>
      <c r="AU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338"/>
      <c r="AI652" s="2"/>
      <c r="AJ652" s="2"/>
      <c r="AK652" s="2"/>
      <c r="AL652" s="2"/>
      <c r="AM652" s="2"/>
      <c r="AN652" s="7"/>
      <c r="AO652" s="7"/>
      <c r="AP652" s="2"/>
      <c r="AQ652" s="2"/>
      <c r="AR652" s="2"/>
      <c r="AS652" s="7"/>
      <c r="AT652" s="2"/>
      <c r="AU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338"/>
      <c r="AI653" s="2"/>
      <c r="AJ653" s="2"/>
      <c r="AK653" s="2"/>
      <c r="AL653" s="2"/>
      <c r="AM653" s="2"/>
      <c r="AN653" s="7"/>
      <c r="AO653" s="7"/>
      <c r="AP653" s="2"/>
      <c r="AQ653" s="2"/>
      <c r="AR653" s="2"/>
      <c r="AS653" s="7"/>
      <c r="AT653" s="2"/>
      <c r="AU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338"/>
      <c r="AI654" s="2"/>
      <c r="AJ654" s="2"/>
      <c r="AK654" s="2"/>
      <c r="AL654" s="2"/>
      <c r="AM654" s="2"/>
      <c r="AN654" s="7"/>
      <c r="AO654" s="7"/>
      <c r="AP654" s="2"/>
      <c r="AQ654" s="2"/>
      <c r="AR654" s="2"/>
      <c r="AS654" s="7"/>
      <c r="AT654" s="2"/>
      <c r="AU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338"/>
      <c r="AI655" s="2"/>
      <c r="AJ655" s="2"/>
      <c r="AK655" s="2"/>
      <c r="AL655" s="2"/>
      <c r="AM655" s="2"/>
      <c r="AN655" s="7"/>
      <c r="AO655" s="7"/>
      <c r="AP655" s="2"/>
      <c r="AQ655" s="2"/>
      <c r="AR655" s="2"/>
      <c r="AS655" s="7"/>
      <c r="AT655" s="2"/>
      <c r="AU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338"/>
      <c r="AI656" s="2"/>
      <c r="AJ656" s="2"/>
      <c r="AK656" s="2"/>
      <c r="AL656" s="2"/>
      <c r="AM656" s="2"/>
      <c r="AN656" s="7"/>
      <c r="AO656" s="7"/>
      <c r="AP656" s="2"/>
      <c r="AQ656" s="2"/>
      <c r="AR656" s="2"/>
      <c r="AS656" s="7"/>
      <c r="AT656" s="2"/>
      <c r="AU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338"/>
      <c r="AI657" s="2"/>
      <c r="AJ657" s="2"/>
      <c r="AK657" s="2"/>
      <c r="AL657" s="2"/>
      <c r="AM657" s="2"/>
      <c r="AN657" s="7"/>
      <c r="AO657" s="7"/>
      <c r="AP657" s="2"/>
      <c r="AQ657" s="2"/>
      <c r="AR657" s="2"/>
      <c r="AS657" s="7"/>
      <c r="AT657" s="2"/>
      <c r="AU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338"/>
      <c r="AI658" s="2"/>
      <c r="AJ658" s="2"/>
      <c r="AK658" s="2"/>
      <c r="AL658" s="2"/>
      <c r="AM658" s="2"/>
      <c r="AN658" s="7"/>
      <c r="AO658" s="7"/>
      <c r="AP658" s="2"/>
      <c r="AQ658" s="2"/>
      <c r="AR658" s="2"/>
      <c r="AS658" s="7"/>
      <c r="AT658" s="2"/>
      <c r="AU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338"/>
      <c r="AI659" s="2"/>
      <c r="AJ659" s="2"/>
      <c r="AK659" s="2"/>
      <c r="AL659" s="2"/>
      <c r="AM659" s="2"/>
      <c r="AN659" s="7"/>
      <c r="AO659" s="7"/>
      <c r="AP659" s="2"/>
      <c r="AQ659" s="2"/>
      <c r="AR659" s="2"/>
      <c r="AS659" s="7"/>
      <c r="AT659" s="2"/>
      <c r="AU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338"/>
      <c r="AI660" s="2"/>
      <c r="AJ660" s="2"/>
      <c r="AK660" s="2"/>
      <c r="AL660" s="2"/>
      <c r="AM660" s="2"/>
      <c r="AN660" s="7"/>
      <c r="AO660" s="7"/>
      <c r="AP660" s="2"/>
      <c r="AQ660" s="2"/>
      <c r="AR660" s="2"/>
      <c r="AS660" s="7"/>
      <c r="AT660" s="2"/>
      <c r="AU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338"/>
      <c r="AI661" s="2"/>
      <c r="AJ661" s="2"/>
      <c r="AK661" s="2"/>
      <c r="AL661" s="2"/>
      <c r="AM661" s="2"/>
      <c r="AN661" s="7"/>
      <c r="AO661" s="7"/>
      <c r="AP661" s="2"/>
      <c r="AQ661" s="2"/>
      <c r="AR661" s="2"/>
      <c r="AS661" s="7"/>
      <c r="AT661" s="2"/>
      <c r="AU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338"/>
      <c r="AI662" s="2"/>
      <c r="AJ662" s="2"/>
      <c r="AK662" s="2"/>
      <c r="AL662" s="2"/>
      <c r="AM662" s="2"/>
      <c r="AN662" s="7"/>
      <c r="AO662" s="7"/>
      <c r="AP662" s="2"/>
      <c r="AQ662" s="2"/>
      <c r="AR662" s="2"/>
      <c r="AS662" s="7"/>
      <c r="AT662" s="2"/>
      <c r="AU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338"/>
      <c r="AI663" s="2"/>
      <c r="AJ663" s="2"/>
      <c r="AK663" s="2"/>
      <c r="AL663" s="2"/>
      <c r="AM663" s="2"/>
      <c r="AN663" s="7"/>
      <c r="AO663" s="7"/>
      <c r="AP663" s="2"/>
      <c r="AQ663" s="2"/>
      <c r="AR663" s="2"/>
      <c r="AS663" s="7"/>
      <c r="AT663" s="2"/>
      <c r="AU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338"/>
      <c r="AI664" s="2"/>
      <c r="AJ664" s="2"/>
      <c r="AK664" s="2"/>
      <c r="AL664" s="2"/>
      <c r="AM664" s="2"/>
      <c r="AN664" s="7"/>
      <c r="AO664" s="7"/>
      <c r="AP664" s="2"/>
      <c r="AQ664" s="2"/>
      <c r="AR664" s="2"/>
      <c r="AS664" s="7"/>
      <c r="AT664" s="2"/>
      <c r="AU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338"/>
      <c r="AI665" s="2"/>
      <c r="AJ665" s="2"/>
      <c r="AK665" s="2"/>
      <c r="AL665" s="2"/>
      <c r="AM665" s="2"/>
      <c r="AN665" s="7"/>
      <c r="AO665" s="7"/>
      <c r="AP665" s="2"/>
      <c r="AQ665" s="2"/>
      <c r="AR665" s="2"/>
      <c r="AS665" s="7"/>
      <c r="AT665" s="2"/>
      <c r="AU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338"/>
      <c r="AI666" s="2"/>
      <c r="AJ666" s="2"/>
      <c r="AK666" s="2"/>
      <c r="AL666" s="2"/>
      <c r="AM666" s="2"/>
      <c r="AN666" s="7"/>
      <c r="AO666" s="7"/>
      <c r="AP666" s="2"/>
      <c r="AQ666" s="2"/>
      <c r="AR666" s="2"/>
      <c r="AS666" s="7"/>
      <c r="AT666" s="2"/>
      <c r="AU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338"/>
      <c r="AI667" s="2"/>
      <c r="AJ667" s="2"/>
      <c r="AK667" s="2"/>
      <c r="AL667" s="2"/>
      <c r="AM667" s="2"/>
      <c r="AN667" s="7"/>
      <c r="AO667" s="7"/>
      <c r="AP667" s="2"/>
      <c r="AQ667" s="2"/>
      <c r="AR667" s="2"/>
      <c r="AS667" s="7"/>
      <c r="AT667" s="2"/>
      <c r="AU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338"/>
      <c r="AI668" s="2"/>
      <c r="AJ668" s="2"/>
      <c r="AK668" s="2"/>
      <c r="AL668" s="2"/>
      <c r="AM668" s="2"/>
      <c r="AN668" s="7"/>
      <c r="AO668" s="7"/>
      <c r="AP668" s="2"/>
      <c r="AQ668" s="2"/>
      <c r="AR668" s="2"/>
      <c r="AS668" s="7"/>
      <c r="AT668" s="2"/>
      <c r="AU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338"/>
      <c r="AI669" s="2"/>
      <c r="AJ669" s="2"/>
      <c r="AK669" s="2"/>
      <c r="AL669" s="2"/>
      <c r="AM669" s="2"/>
      <c r="AN669" s="7"/>
      <c r="AO669" s="7"/>
      <c r="AP669" s="2"/>
      <c r="AQ669" s="2"/>
      <c r="AR669" s="2"/>
      <c r="AS669" s="7"/>
      <c r="AT669" s="2"/>
      <c r="AU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338"/>
      <c r="AI670" s="2"/>
      <c r="AJ670" s="2"/>
      <c r="AK670" s="2"/>
      <c r="AL670" s="2"/>
      <c r="AM670" s="2"/>
      <c r="AN670" s="7"/>
      <c r="AO670" s="7"/>
      <c r="AP670" s="2"/>
      <c r="AQ670" s="2"/>
      <c r="AR670" s="2"/>
      <c r="AS670" s="7"/>
      <c r="AT670" s="2"/>
      <c r="AU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338"/>
      <c r="AI671" s="2"/>
      <c r="AJ671" s="2"/>
      <c r="AK671" s="2"/>
      <c r="AL671" s="2"/>
      <c r="AM671" s="2"/>
      <c r="AN671" s="7"/>
      <c r="AO671" s="7"/>
      <c r="AP671" s="2"/>
      <c r="AQ671" s="2"/>
      <c r="AR671" s="2"/>
      <c r="AS671" s="7"/>
      <c r="AT671" s="2"/>
      <c r="AU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338"/>
      <c r="AI672" s="2"/>
      <c r="AJ672" s="2"/>
      <c r="AK672" s="2"/>
      <c r="AL672" s="2"/>
      <c r="AM672" s="2"/>
      <c r="AN672" s="7"/>
      <c r="AO672" s="7"/>
      <c r="AP672" s="2"/>
      <c r="AQ672" s="2"/>
      <c r="AR672" s="2"/>
      <c r="AS672" s="7"/>
      <c r="AT672" s="2"/>
      <c r="AU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338"/>
      <c r="AI673" s="2"/>
      <c r="AJ673" s="2"/>
      <c r="AK673" s="2"/>
      <c r="AL673" s="2"/>
      <c r="AM673" s="2"/>
      <c r="AN673" s="7"/>
      <c r="AO673" s="7"/>
      <c r="AP673" s="2"/>
      <c r="AQ673" s="2"/>
      <c r="AR673" s="2"/>
      <c r="AS673" s="7"/>
      <c r="AT673" s="2"/>
      <c r="AU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338"/>
      <c r="AI674" s="2"/>
      <c r="AJ674" s="2"/>
      <c r="AK674" s="2"/>
      <c r="AL674" s="2"/>
      <c r="AM674" s="2"/>
      <c r="AN674" s="7"/>
      <c r="AO674" s="7"/>
      <c r="AP674" s="2"/>
      <c r="AQ674" s="2"/>
      <c r="AR674" s="2"/>
      <c r="AS674" s="7"/>
      <c r="AT674" s="2"/>
      <c r="AU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338"/>
      <c r="AI675" s="2"/>
      <c r="AJ675" s="2"/>
      <c r="AK675" s="2"/>
      <c r="AL675" s="2"/>
      <c r="AM675" s="2"/>
      <c r="AN675" s="7"/>
      <c r="AO675" s="7"/>
      <c r="AP675" s="2"/>
      <c r="AQ675" s="2"/>
      <c r="AR675" s="2"/>
      <c r="AS675" s="7"/>
      <c r="AT675" s="2"/>
      <c r="AU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338"/>
      <c r="AI676" s="2"/>
      <c r="AJ676" s="2"/>
      <c r="AK676" s="2"/>
      <c r="AL676" s="2"/>
      <c r="AM676" s="2"/>
      <c r="AN676" s="7"/>
      <c r="AO676" s="7"/>
      <c r="AP676" s="2"/>
      <c r="AQ676" s="2"/>
      <c r="AR676" s="2"/>
      <c r="AS676" s="7"/>
      <c r="AT676" s="2"/>
      <c r="AU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338"/>
      <c r="AI677" s="2"/>
      <c r="AJ677" s="2"/>
      <c r="AK677" s="2"/>
      <c r="AL677" s="2"/>
      <c r="AM677" s="2"/>
      <c r="AN677" s="7"/>
      <c r="AO677" s="7"/>
      <c r="AP677" s="2"/>
      <c r="AQ677" s="2"/>
      <c r="AR677" s="2"/>
      <c r="AS677" s="7"/>
      <c r="AT677" s="2"/>
      <c r="AU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338"/>
      <c r="AI678" s="2"/>
      <c r="AJ678" s="2"/>
      <c r="AK678" s="2"/>
      <c r="AL678" s="2"/>
      <c r="AM678" s="2"/>
      <c r="AN678" s="7"/>
      <c r="AO678" s="7"/>
      <c r="AP678" s="2"/>
      <c r="AQ678" s="2"/>
      <c r="AR678" s="2"/>
      <c r="AS678" s="7"/>
      <c r="AT678" s="2"/>
      <c r="AU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338"/>
      <c r="AI679" s="2"/>
      <c r="AJ679" s="2"/>
      <c r="AK679" s="2"/>
      <c r="AL679" s="2"/>
      <c r="AM679" s="2"/>
      <c r="AN679" s="7"/>
      <c r="AO679" s="7"/>
      <c r="AP679" s="2"/>
      <c r="AQ679" s="2"/>
      <c r="AR679" s="2"/>
      <c r="AS679" s="7"/>
      <c r="AT679" s="2"/>
      <c r="AU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338"/>
      <c r="AI680" s="2"/>
      <c r="AJ680" s="2"/>
      <c r="AK680" s="2"/>
      <c r="AL680" s="2"/>
      <c r="AM680" s="2"/>
      <c r="AN680" s="7"/>
      <c r="AO680" s="7"/>
      <c r="AP680" s="2"/>
      <c r="AQ680" s="2"/>
      <c r="AR680" s="2"/>
      <c r="AS680" s="7"/>
      <c r="AT680" s="2"/>
      <c r="AU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338"/>
      <c r="AI681" s="2"/>
      <c r="AJ681" s="2"/>
      <c r="AK681" s="2"/>
      <c r="AL681" s="2"/>
      <c r="AM681" s="2"/>
      <c r="AN681" s="7"/>
      <c r="AO681" s="7"/>
      <c r="AP681" s="2"/>
      <c r="AQ681" s="2"/>
      <c r="AR681" s="2"/>
      <c r="AS681" s="7"/>
      <c r="AT681" s="2"/>
      <c r="AU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338"/>
      <c r="AI682" s="2"/>
      <c r="AJ682" s="2"/>
      <c r="AK682" s="2"/>
      <c r="AL682" s="2"/>
      <c r="AM682" s="2"/>
      <c r="AN682" s="7"/>
      <c r="AO682" s="7"/>
      <c r="AP682" s="2"/>
      <c r="AQ682" s="2"/>
      <c r="AR682" s="2"/>
      <c r="AS682" s="7"/>
      <c r="AT682" s="2"/>
      <c r="AU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338"/>
      <c r="AI683" s="2"/>
      <c r="AJ683" s="2"/>
      <c r="AK683" s="2"/>
      <c r="AL683" s="2"/>
      <c r="AM683" s="2"/>
      <c r="AN683" s="7"/>
      <c r="AO683" s="7"/>
      <c r="AP683" s="2"/>
      <c r="AQ683" s="2"/>
      <c r="AR683" s="2"/>
      <c r="AS683" s="7"/>
      <c r="AT683" s="2"/>
      <c r="AU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338"/>
      <c r="AI684" s="2"/>
      <c r="AJ684" s="2"/>
      <c r="AK684" s="2"/>
      <c r="AL684" s="2"/>
      <c r="AM684" s="2"/>
      <c r="AN684" s="7"/>
      <c r="AO684" s="7"/>
      <c r="AP684" s="2"/>
      <c r="AQ684" s="2"/>
      <c r="AR684" s="2"/>
      <c r="AS684" s="7"/>
      <c r="AT684" s="2"/>
      <c r="AU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338"/>
      <c r="AI685" s="2"/>
      <c r="AJ685" s="2"/>
      <c r="AK685" s="2"/>
      <c r="AL685" s="2"/>
      <c r="AM685" s="2"/>
      <c r="AN685" s="7"/>
      <c r="AO685" s="7"/>
      <c r="AP685" s="2"/>
      <c r="AQ685" s="2"/>
      <c r="AR685" s="2"/>
      <c r="AS685" s="7"/>
      <c r="AT685" s="2"/>
      <c r="AU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338"/>
      <c r="AI686" s="2"/>
      <c r="AJ686" s="2"/>
      <c r="AK686" s="2"/>
      <c r="AL686" s="2"/>
      <c r="AM686" s="2"/>
      <c r="AN686" s="7"/>
      <c r="AO686" s="7"/>
      <c r="AP686" s="2"/>
      <c r="AQ686" s="2"/>
      <c r="AR686" s="2"/>
      <c r="AS686" s="7"/>
      <c r="AT686" s="2"/>
      <c r="AU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338"/>
      <c r="AI687" s="2"/>
      <c r="AJ687" s="2"/>
      <c r="AK687" s="2"/>
      <c r="AL687" s="2"/>
      <c r="AM687" s="2"/>
      <c r="AN687" s="7"/>
      <c r="AO687" s="7"/>
      <c r="AP687" s="2"/>
      <c r="AQ687" s="2"/>
      <c r="AR687" s="2"/>
      <c r="AS687" s="7"/>
      <c r="AT687" s="2"/>
      <c r="AU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338"/>
      <c r="AI688" s="2"/>
      <c r="AJ688" s="2"/>
      <c r="AK688" s="2"/>
      <c r="AL688" s="2"/>
      <c r="AM688" s="2"/>
      <c r="AN688" s="7"/>
      <c r="AO688" s="7"/>
      <c r="AP688" s="2"/>
      <c r="AQ688" s="2"/>
      <c r="AR688" s="2"/>
      <c r="AS688" s="7"/>
      <c r="AT688" s="2"/>
      <c r="AU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338"/>
      <c r="AI689" s="2"/>
      <c r="AJ689" s="2"/>
      <c r="AK689" s="2"/>
      <c r="AL689" s="2"/>
      <c r="AM689" s="2"/>
      <c r="AN689" s="7"/>
      <c r="AO689" s="7"/>
      <c r="AP689" s="2"/>
      <c r="AQ689" s="2"/>
      <c r="AR689" s="2"/>
      <c r="AS689" s="7"/>
      <c r="AT689" s="2"/>
      <c r="AU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338"/>
      <c r="AI690" s="2"/>
      <c r="AJ690" s="2"/>
      <c r="AK690" s="2"/>
      <c r="AL690" s="2"/>
      <c r="AM690" s="2"/>
      <c r="AN690" s="7"/>
      <c r="AO690" s="7"/>
      <c r="AP690" s="2"/>
      <c r="AQ690" s="2"/>
      <c r="AR690" s="2"/>
      <c r="AS690" s="7"/>
      <c r="AT690" s="2"/>
      <c r="AU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338"/>
      <c r="AI691" s="2"/>
      <c r="AJ691" s="2"/>
      <c r="AK691" s="2"/>
      <c r="AL691" s="2"/>
      <c r="AM691" s="2"/>
      <c r="AN691" s="7"/>
      <c r="AO691" s="7"/>
      <c r="AP691" s="2"/>
      <c r="AQ691" s="2"/>
      <c r="AR691" s="2"/>
      <c r="AS691" s="7"/>
      <c r="AT691" s="2"/>
      <c r="AU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338"/>
      <c r="AI692" s="2"/>
      <c r="AJ692" s="2"/>
      <c r="AK692" s="2"/>
      <c r="AL692" s="2"/>
      <c r="AM692" s="2"/>
      <c r="AN692" s="7"/>
      <c r="AO692" s="7"/>
      <c r="AP692" s="2"/>
      <c r="AQ692" s="2"/>
      <c r="AR692" s="2"/>
      <c r="AS692" s="7"/>
      <c r="AT692" s="2"/>
      <c r="AU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338"/>
      <c r="AI693" s="2"/>
      <c r="AJ693" s="2"/>
      <c r="AK693" s="2"/>
      <c r="AL693" s="2"/>
      <c r="AM693" s="2"/>
      <c r="AN693" s="7"/>
      <c r="AO693" s="7"/>
      <c r="AP693" s="2"/>
      <c r="AQ693" s="2"/>
      <c r="AR693" s="2"/>
      <c r="AS693" s="7"/>
      <c r="AT693" s="2"/>
      <c r="AU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338"/>
      <c r="AI694" s="2"/>
      <c r="AJ694" s="2"/>
      <c r="AK694" s="2"/>
      <c r="AL694" s="2"/>
      <c r="AM694" s="2"/>
      <c r="AN694" s="7"/>
      <c r="AO694" s="7"/>
      <c r="AP694" s="2"/>
      <c r="AQ694" s="2"/>
      <c r="AR694" s="2"/>
      <c r="AS694" s="7"/>
      <c r="AT694" s="2"/>
      <c r="AU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338"/>
      <c r="AI695" s="2"/>
      <c r="AJ695" s="2"/>
      <c r="AK695" s="2"/>
      <c r="AL695" s="2"/>
      <c r="AM695" s="2"/>
      <c r="AN695" s="7"/>
      <c r="AO695" s="7"/>
      <c r="AP695" s="2"/>
      <c r="AQ695" s="2"/>
      <c r="AR695" s="2"/>
      <c r="AS695" s="7"/>
      <c r="AT695" s="2"/>
      <c r="AU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338"/>
      <c r="AI696" s="2"/>
      <c r="AJ696" s="2"/>
      <c r="AK696" s="2"/>
      <c r="AL696" s="2"/>
      <c r="AM696" s="2"/>
      <c r="AN696" s="7"/>
      <c r="AO696" s="7"/>
      <c r="AP696" s="2"/>
      <c r="AQ696" s="2"/>
      <c r="AR696" s="2"/>
      <c r="AS696" s="7"/>
      <c r="AT696" s="2"/>
      <c r="AU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338"/>
      <c r="AI697" s="2"/>
      <c r="AJ697" s="2"/>
      <c r="AK697" s="2"/>
      <c r="AL697" s="2"/>
      <c r="AM697" s="2"/>
      <c r="AN697" s="7"/>
      <c r="AO697" s="7"/>
      <c r="AP697" s="2"/>
      <c r="AQ697" s="2"/>
      <c r="AR697" s="2"/>
      <c r="AS697" s="7"/>
      <c r="AT697" s="2"/>
      <c r="AU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338"/>
      <c r="AI698" s="2"/>
      <c r="AJ698" s="2"/>
      <c r="AK698" s="2"/>
      <c r="AL698" s="2"/>
      <c r="AM698" s="2"/>
      <c r="AN698" s="7"/>
      <c r="AO698" s="7"/>
      <c r="AP698" s="2"/>
      <c r="AQ698" s="2"/>
      <c r="AR698" s="2"/>
      <c r="AS698" s="7"/>
      <c r="AT698" s="2"/>
      <c r="AU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338"/>
      <c r="AI699" s="2"/>
      <c r="AJ699" s="2"/>
      <c r="AK699" s="2"/>
      <c r="AL699" s="2"/>
      <c r="AM699" s="2"/>
      <c r="AN699" s="7"/>
      <c r="AO699" s="7"/>
      <c r="AP699" s="2"/>
      <c r="AQ699" s="2"/>
      <c r="AR699" s="2"/>
      <c r="AS699" s="7"/>
      <c r="AT699" s="2"/>
      <c r="AU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338"/>
      <c r="AI700" s="2"/>
      <c r="AJ700" s="2"/>
      <c r="AK700" s="2"/>
      <c r="AL700" s="2"/>
      <c r="AM700" s="2"/>
      <c r="AN700" s="7"/>
      <c r="AO700" s="7"/>
      <c r="AP700" s="2"/>
      <c r="AQ700" s="2"/>
      <c r="AR700" s="2"/>
      <c r="AS700" s="7"/>
      <c r="AT700" s="2"/>
      <c r="AU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338"/>
      <c r="AI701" s="2"/>
      <c r="AJ701" s="2"/>
      <c r="AK701" s="2"/>
      <c r="AL701" s="2"/>
      <c r="AM701" s="2"/>
      <c r="AN701" s="7"/>
      <c r="AO701" s="7"/>
      <c r="AP701" s="2"/>
      <c r="AQ701" s="2"/>
      <c r="AR701" s="2"/>
      <c r="AS701" s="7"/>
      <c r="AT701" s="2"/>
      <c r="AU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338"/>
      <c r="AI702" s="2"/>
      <c r="AJ702" s="2"/>
      <c r="AK702" s="2"/>
      <c r="AL702" s="2"/>
      <c r="AM702" s="2"/>
      <c r="AN702" s="7"/>
      <c r="AO702" s="7"/>
      <c r="AP702" s="2"/>
      <c r="AQ702" s="2"/>
      <c r="AR702" s="2"/>
      <c r="AS702" s="7"/>
      <c r="AT702" s="2"/>
      <c r="AU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338"/>
      <c r="AI703" s="2"/>
      <c r="AJ703" s="2"/>
      <c r="AK703" s="2"/>
      <c r="AL703" s="2"/>
      <c r="AM703" s="2"/>
      <c r="AN703" s="7"/>
      <c r="AO703" s="7"/>
      <c r="AP703" s="2"/>
      <c r="AQ703" s="2"/>
      <c r="AR703" s="2"/>
      <c r="AS703" s="7"/>
      <c r="AT703" s="2"/>
      <c r="AU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338"/>
      <c r="AI704" s="2"/>
      <c r="AJ704" s="2"/>
      <c r="AK704" s="2"/>
      <c r="AL704" s="2"/>
      <c r="AM704" s="2"/>
      <c r="AN704" s="7"/>
      <c r="AO704" s="7"/>
      <c r="AP704" s="2"/>
      <c r="AQ704" s="2"/>
      <c r="AR704" s="2"/>
      <c r="AS704" s="7"/>
      <c r="AT704" s="2"/>
      <c r="AU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338"/>
      <c r="AI705" s="2"/>
      <c r="AJ705" s="2"/>
      <c r="AK705" s="2"/>
      <c r="AL705" s="2"/>
      <c r="AM705" s="2"/>
      <c r="AN705" s="7"/>
      <c r="AO705" s="7"/>
      <c r="AP705" s="2"/>
      <c r="AQ705" s="2"/>
      <c r="AR705" s="2"/>
      <c r="AS705" s="7"/>
      <c r="AT705" s="2"/>
      <c r="AU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338"/>
      <c r="AI706" s="2"/>
      <c r="AJ706" s="2"/>
      <c r="AK706" s="2"/>
      <c r="AL706" s="2"/>
      <c r="AM706" s="2"/>
      <c r="AN706" s="7"/>
      <c r="AO706" s="7"/>
      <c r="AP706" s="2"/>
      <c r="AQ706" s="2"/>
      <c r="AR706" s="2"/>
      <c r="AS706" s="7"/>
      <c r="AT706" s="2"/>
      <c r="AU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338"/>
      <c r="AI707" s="2"/>
      <c r="AJ707" s="2"/>
      <c r="AK707" s="2"/>
      <c r="AL707" s="2"/>
      <c r="AM707" s="2"/>
      <c r="AN707" s="7"/>
      <c r="AO707" s="7"/>
      <c r="AP707" s="2"/>
      <c r="AQ707" s="2"/>
      <c r="AR707" s="2"/>
      <c r="AS707" s="7"/>
      <c r="AT707" s="2"/>
      <c r="AU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338"/>
      <c r="AI708" s="2"/>
      <c r="AJ708" s="2"/>
      <c r="AK708" s="2"/>
      <c r="AL708" s="2"/>
      <c r="AM708" s="2"/>
      <c r="AN708" s="7"/>
      <c r="AO708" s="7"/>
      <c r="AP708" s="2"/>
      <c r="AQ708" s="2"/>
      <c r="AR708" s="2"/>
      <c r="AS708" s="7"/>
      <c r="AT708" s="2"/>
      <c r="AU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338"/>
      <c r="AI709" s="2"/>
      <c r="AJ709" s="2"/>
      <c r="AK709" s="2"/>
      <c r="AL709" s="2"/>
      <c r="AM709" s="2"/>
      <c r="AN709" s="7"/>
      <c r="AO709" s="7"/>
      <c r="AP709" s="2"/>
      <c r="AQ709" s="2"/>
      <c r="AR709" s="2"/>
      <c r="AS709" s="7"/>
      <c r="AT709" s="2"/>
      <c r="AU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338"/>
      <c r="AI710" s="2"/>
      <c r="AJ710" s="2"/>
      <c r="AK710" s="2"/>
      <c r="AL710" s="2"/>
      <c r="AM710" s="2"/>
      <c r="AN710" s="7"/>
      <c r="AO710" s="7"/>
      <c r="AP710" s="2"/>
      <c r="AQ710" s="2"/>
      <c r="AR710" s="2"/>
      <c r="AS710" s="7"/>
      <c r="AT710" s="2"/>
      <c r="AU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338"/>
      <c r="AI711" s="2"/>
      <c r="AJ711" s="2"/>
      <c r="AK711" s="2"/>
      <c r="AL711" s="2"/>
      <c r="AM711" s="2"/>
      <c r="AN711" s="7"/>
      <c r="AO711" s="7"/>
      <c r="AP711" s="2"/>
      <c r="AQ711" s="2"/>
      <c r="AR711" s="2"/>
      <c r="AS711" s="7"/>
      <c r="AT711" s="2"/>
      <c r="AU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338"/>
      <c r="AI712" s="2"/>
      <c r="AJ712" s="2"/>
      <c r="AK712" s="2"/>
      <c r="AL712" s="2"/>
      <c r="AM712" s="2"/>
      <c r="AN712" s="7"/>
      <c r="AO712" s="7"/>
      <c r="AP712" s="2"/>
      <c r="AQ712" s="2"/>
      <c r="AR712" s="2"/>
      <c r="AS712" s="7"/>
      <c r="AT712" s="2"/>
      <c r="AU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338"/>
      <c r="AI713" s="2"/>
      <c r="AJ713" s="2"/>
      <c r="AK713" s="2"/>
      <c r="AL713" s="2"/>
      <c r="AM713" s="2"/>
      <c r="AN713" s="7"/>
      <c r="AO713" s="7"/>
      <c r="AP713" s="2"/>
      <c r="AQ713" s="2"/>
      <c r="AR713" s="2"/>
      <c r="AS713" s="7"/>
      <c r="AT713" s="2"/>
      <c r="AU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338"/>
      <c r="AI714" s="2"/>
      <c r="AJ714" s="2"/>
      <c r="AK714" s="2"/>
      <c r="AL714" s="2"/>
      <c r="AM714" s="2"/>
      <c r="AN714" s="7"/>
      <c r="AO714" s="7"/>
      <c r="AP714" s="2"/>
      <c r="AQ714" s="2"/>
      <c r="AR714" s="2"/>
      <c r="AS714" s="7"/>
      <c r="AT714" s="2"/>
      <c r="AU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338"/>
      <c r="AI715" s="2"/>
      <c r="AJ715" s="2"/>
      <c r="AK715" s="2"/>
      <c r="AL715" s="2"/>
      <c r="AM715" s="2"/>
      <c r="AN715" s="7"/>
      <c r="AO715" s="7"/>
      <c r="AP715" s="2"/>
      <c r="AQ715" s="2"/>
      <c r="AR715" s="2"/>
      <c r="AS715" s="7"/>
      <c r="AT715" s="2"/>
      <c r="AU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338"/>
      <c r="AI716" s="2"/>
      <c r="AJ716" s="2"/>
      <c r="AK716" s="2"/>
      <c r="AL716" s="2"/>
      <c r="AM716" s="2"/>
      <c r="AN716" s="7"/>
      <c r="AO716" s="7"/>
      <c r="AP716" s="2"/>
      <c r="AQ716" s="2"/>
      <c r="AR716" s="2"/>
      <c r="AS716" s="7"/>
      <c r="AT716" s="2"/>
      <c r="AU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338"/>
      <c r="AI717" s="2"/>
      <c r="AJ717" s="2"/>
      <c r="AK717" s="2"/>
      <c r="AL717" s="2"/>
      <c r="AM717" s="2"/>
      <c r="AN717" s="7"/>
      <c r="AO717" s="7"/>
      <c r="AP717" s="2"/>
      <c r="AQ717" s="2"/>
      <c r="AR717" s="2"/>
      <c r="AS717" s="7"/>
      <c r="AT717" s="2"/>
      <c r="AU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338"/>
      <c r="AI718" s="2"/>
      <c r="AJ718" s="2"/>
      <c r="AK718" s="2"/>
      <c r="AL718" s="2"/>
      <c r="AM718" s="2"/>
      <c r="AN718" s="7"/>
      <c r="AO718" s="7"/>
      <c r="AP718" s="2"/>
      <c r="AQ718" s="2"/>
      <c r="AR718" s="2"/>
      <c r="AS718" s="7"/>
      <c r="AT718" s="2"/>
      <c r="AU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338"/>
      <c r="AI719" s="2"/>
      <c r="AJ719" s="2"/>
      <c r="AK719" s="2"/>
      <c r="AL719" s="2"/>
      <c r="AM719" s="2"/>
      <c r="AN719" s="7"/>
      <c r="AO719" s="7"/>
      <c r="AP719" s="2"/>
      <c r="AQ719" s="2"/>
      <c r="AR719" s="2"/>
      <c r="AS719" s="7"/>
      <c r="AT719" s="2"/>
      <c r="AU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338"/>
      <c r="AI720" s="2"/>
      <c r="AJ720" s="2"/>
      <c r="AK720" s="2"/>
      <c r="AL720" s="2"/>
      <c r="AM720" s="2"/>
      <c r="AN720" s="7"/>
      <c r="AO720" s="7"/>
      <c r="AP720" s="2"/>
      <c r="AQ720" s="2"/>
      <c r="AR720" s="2"/>
      <c r="AS720" s="7"/>
      <c r="AT720" s="2"/>
      <c r="AU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338"/>
      <c r="AI721" s="2"/>
      <c r="AJ721" s="2"/>
      <c r="AK721" s="2"/>
      <c r="AL721" s="2"/>
      <c r="AM721" s="2"/>
      <c r="AN721" s="7"/>
      <c r="AO721" s="7"/>
      <c r="AP721" s="2"/>
      <c r="AQ721" s="2"/>
      <c r="AR721" s="2"/>
      <c r="AS721" s="7"/>
      <c r="AT721" s="2"/>
      <c r="AU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338"/>
      <c r="AI722" s="2"/>
      <c r="AJ722" s="2"/>
      <c r="AK722" s="2"/>
      <c r="AL722" s="2"/>
      <c r="AM722" s="2"/>
      <c r="AN722" s="7"/>
      <c r="AO722" s="7"/>
      <c r="AP722" s="2"/>
      <c r="AQ722" s="2"/>
      <c r="AR722" s="2"/>
      <c r="AS722" s="7"/>
      <c r="AT722" s="2"/>
      <c r="AU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338"/>
      <c r="AI723" s="2"/>
      <c r="AJ723" s="2"/>
      <c r="AK723" s="2"/>
      <c r="AL723" s="2"/>
      <c r="AM723" s="2"/>
      <c r="AN723" s="7"/>
      <c r="AO723" s="7"/>
      <c r="AP723" s="2"/>
      <c r="AQ723" s="2"/>
      <c r="AR723" s="2"/>
      <c r="AS723" s="7"/>
      <c r="AT723" s="2"/>
      <c r="AU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338"/>
      <c r="AI724" s="2"/>
      <c r="AJ724" s="2"/>
      <c r="AK724" s="2"/>
      <c r="AL724" s="2"/>
      <c r="AM724" s="2"/>
      <c r="AN724" s="7"/>
      <c r="AO724" s="7"/>
      <c r="AP724" s="2"/>
      <c r="AQ724" s="2"/>
      <c r="AR724" s="2"/>
      <c r="AS724" s="7"/>
      <c r="AT724" s="2"/>
      <c r="AU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338"/>
      <c r="AI725" s="2"/>
      <c r="AJ725" s="2"/>
      <c r="AK725" s="2"/>
      <c r="AL725" s="2"/>
      <c r="AM725" s="2"/>
      <c r="AN725" s="7"/>
      <c r="AO725" s="7"/>
      <c r="AP725" s="2"/>
      <c r="AQ725" s="2"/>
      <c r="AR725" s="2"/>
      <c r="AS725" s="7"/>
      <c r="AT725" s="2"/>
      <c r="AU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338"/>
      <c r="AI726" s="2"/>
      <c r="AJ726" s="2"/>
      <c r="AK726" s="2"/>
      <c r="AL726" s="2"/>
      <c r="AM726" s="2"/>
      <c r="AN726" s="7"/>
      <c r="AO726" s="7"/>
      <c r="AP726" s="2"/>
      <c r="AQ726" s="2"/>
      <c r="AR726" s="2"/>
      <c r="AS726" s="7"/>
      <c r="AT726" s="2"/>
      <c r="AU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338"/>
      <c r="AI727" s="2"/>
      <c r="AJ727" s="2"/>
      <c r="AK727" s="2"/>
      <c r="AL727" s="2"/>
      <c r="AM727" s="2"/>
      <c r="AN727" s="7"/>
      <c r="AO727" s="7"/>
      <c r="AP727" s="2"/>
      <c r="AQ727" s="2"/>
      <c r="AR727" s="2"/>
      <c r="AS727" s="7"/>
      <c r="AT727" s="2"/>
      <c r="AU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338"/>
      <c r="AI728" s="2"/>
      <c r="AJ728" s="2"/>
      <c r="AK728" s="2"/>
      <c r="AL728" s="2"/>
      <c r="AM728" s="2"/>
      <c r="AN728" s="7"/>
      <c r="AO728" s="7"/>
      <c r="AP728" s="2"/>
      <c r="AQ728" s="2"/>
      <c r="AR728" s="2"/>
      <c r="AS728" s="7"/>
      <c r="AT728" s="2"/>
      <c r="AU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338"/>
      <c r="AI729" s="2"/>
      <c r="AJ729" s="2"/>
      <c r="AK729" s="2"/>
      <c r="AL729" s="2"/>
      <c r="AM729" s="2"/>
      <c r="AN729" s="7"/>
      <c r="AO729" s="7"/>
      <c r="AP729" s="2"/>
      <c r="AQ729" s="2"/>
      <c r="AR729" s="2"/>
      <c r="AS729" s="7"/>
      <c r="AT729" s="2"/>
      <c r="AU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338"/>
      <c r="AI730" s="2"/>
      <c r="AJ730" s="2"/>
      <c r="AK730" s="2"/>
      <c r="AL730" s="2"/>
      <c r="AM730" s="2"/>
      <c r="AN730" s="7"/>
      <c r="AO730" s="7"/>
      <c r="AP730" s="2"/>
      <c r="AQ730" s="2"/>
      <c r="AR730" s="2"/>
      <c r="AS730" s="7"/>
      <c r="AT730" s="2"/>
      <c r="AU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338"/>
      <c r="AI731" s="2"/>
      <c r="AJ731" s="2"/>
      <c r="AK731" s="2"/>
      <c r="AL731" s="2"/>
      <c r="AM731" s="2"/>
      <c r="AN731" s="7"/>
      <c r="AO731" s="7"/>
      <c r="AP731" s="2"/>
      <c r="AQ731" s="2"/>
      <c r="AR731" s="2"/>
      <c r="AS731" s="7"/>
      <c r="AT731" s="2"/>
      <c r="AU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338"/>
      <c r="AI732" s="2"/>
      <c r="AJ732" s="2"/>
      <c r="AK732" s="2"/>
      <c r="AL732" s="2"/>
      <c r="AM732" s="2"/>
      <c r="AN732" s="7"/>
      <c r="AO732" s="7"/>
      <c r="AP732" s="2"/>
      <c r="AQ732" s="2"/>
      <c r="AR732" s="2"/>
      <c r="AS732" s="7"/>
      <c r="AT732" s="2"/>
      <c r="AU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338"/>
      <c r="AI733" s="2"/>
      <c r="AJ733" s="2"/>
      <c r="AK733" s="2"/>
      <c r="AL733" s="2"/>
      <c r="AM733" s="2"/>
      <c r="AN733" s="7"/>
      <c r="AO733" s="7"/>
      <c r="AP733" s="2"/>
      <c r="AQ733" s="2"/>
      <c r="AR733" s="2"/>
      <c r="AS733" s="7"/>
      <c r="AT733" s="2"/>
      <c r="AU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338"/>
      <c r="AI734" s="2"/>
      <c r="AJ734" s="2"/>
      <c r="AK734" s="2"/>
      <c r="AL734" s="2"/>
      <c r="AM734" s="2"/>
      <c r="AN734" s="7"/>
      <c r="AO734" s="7"/>
      <c r="AP734" s="2"/>
      <c r="AQ734" s="2"/>
      <c r="AR734" s="2"/>
      <c r="AS734" s="7"/>
      <c r="AT734" s="2"/>
      <c r="AU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338"/>
      <c r="AI735" s="2"/>
      <c r="AJ735" s="2"/>
      <c r="AK735" s="2"/>
      <c r="AL735" s="2"/>
      <c r="AM735" s="2"/>
      <c r="AN735" s="7"/>
      <c r="AO735" s="7"/>
      <c r="AP735" s="2"/>
      <c r="AQ735" s="2"/>
      <c r="AR735" s="2"/>
      <c r="AS735" s="7"/>
      <c r="AT735" s="2"/>
      <c r="AU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338"/>
      <c r="AI736" s="2"/>
      <c r="AJ736" s="2"/>
      <c r="AK736" s="2"/>
      <c r="AL736" s="2"/>
      <c r="AM736" s="2"/>
      <c r="AN736" s="7"/>
      <c r="AO736" s="7"/>
      <c r="AP736" s="2"/>
      <c r="AQ736" s="2"/>
      <c r="AR736" s="2"/>
      <c r="AS736" s="7"/>
      <c r="AT736" s="2"/>
      <c r="AU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338"/>
      <c r="AI737" s="2"/>
      <c r="AJ737" s="2"/>
      <c r="AK737" s="2"/>
      <c r="AL737" s="2"/>
      <c r="AM737" s="2"/>
      <c r="AN737" s="7"/>
      <c r="AO737" s="7"/>
      <c r="AP737" s="2"/>
      <c r="AQ737" s="2"/>
      <c r="AR737" s="2"/>
      <c r="AS737" s="7"/>
      <c r="AT737" s="2"/>
      <c r="AU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338"/>
      <c r="AI738" s="2"/>
      <c r="AJ738" s="2"/>
      <c r="AK738" s="2"/>
      <c r="AL738" s="2"/>
      <c r="AM738" s="2"/>
      <c r="AN738" s="7"/>
      <c r="AO738" s="7"/>
      <c r="AP738" s="2"/>
      <c r="AQ738" s="2"/>
      <c r="AR738" s="2"/>
      <c r="AS738" s="7"/>
      <c r="AT738" s="2"/>
      <c r="AU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338"/>
      <c r="AI739" s="2"/>
      <c r="AJ739" s="2"/>
      <c r="AK739" s="2"/>
      <c r="AL739" s="2"/>
      <c r="AM739" s="2"/>
      <c r="AN739" s="7"/>
      <c r="AO739" s="7"/>
      <c r="AP739" s="2"/>
      <c r="AQ739" s="2"/>
      <c r="AR739" s="2"/>
      <c r="AS739" s="7"/>
      <c r="AT739" s="2"/>
      <c r="AU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338"/>
      <c r="AI740" s="2"/>
      <c r="AJ740" s="2"/>
      <c r="AK740" s="2"/>
      <c r="AL740" s="2"/>
      <c r="AM740" s="2"/>
      <c r="AN740" s="7"/>
      <c r="AO740" s="7"/>
      <c r="AP740" s="2"/>
      <c r="AQ740" s="2"/>
      <c r="AR740" s="2"/>
      <c r="AS740" s="7"/>
      <c r="AT740" s="2"/>
      <c r="AU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338"/>
      <c r="AI741" s="2"/>
      <c r="AJ741" s="2"/>
      <c r="AK741" s="2"/>
      <c r="AL741" s="2"/>
      <c r="AM741" s="2"/>
      <c r="AN741" s="7"/>
      <c r="AO741" s="7"/>
      <c r="AP741" s="2"/>
      <c r="AQ741" s="2"/>
      <c r="AR741" s="2"/>
      <c r="AS741" s="7"/>
      <c r="AT741" s="2"/>
      <c r="AU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338"/>
      <c r="AI742" s="2"/>
      <c r="AJ742" s="2"/>
      <c r="AK742" s="2"/>
      <c r="AL742" s="2"/>
      <c r="AM742" s="2"/>
      <c r="AN742" s="7"/>
      <c r="AO742" s="7"/>
      <c r="AP742" s="2"/>
      <c r="AQ742" s="2"/>
      <c r="AR742" s="2"/>
      <c r="AS742" s="7"/>
      <c r="AT742" s="2"/>
      <c r="AU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338"/>
      <c r="AI743" s="2"/>
      <c r="AJ743" s="2"/>
      <c r="AK743" s="2"/>
      <c r="AL743" s="2"/>
      <c r="AM743" s="2"/>
      <c r="AN743" s="7"/>
      <c r="AO743" s="7"/>
      <c r="AP743" s="2"/>
      <c r="AQ743" s="2"/>
      <c r="AR743" s="2"/>
      <c r="AS743" s="7"/>
      <c r="AT743" s="2"/>
      <c r="AU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338"/>
      <c r="AI744" s="2"/>
      <c r="AJ744" s="2"/>
      <c r="AK744" s="2"/>
      <c r="AL744" s="2"/>
      <c r="AM744" s="2"/>
      <c r="AN744" s="7"/>
      <c r="AO744" s="7"/>
      <c r="AP744" s="2"/>
      <c r="AQ744" s="2"/>
      <c r="AR744" s="2"/>
      <c r="AS744" s="7"/>
      <c r="AT744" s="2"/>
      <c r="AU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338"/>
      <c r="AI745" s="2"/>
      <c r="AJ745" s="2"/>
      <c r="AK745" s="2"/>
      <c r="AL745" s="2"/>
      <c r="AM745" s="2"/>
      <c r="AN745" s="7"/>
      <c r="AO745" s="7"/>
      <c r="AP745" s="2"/>
      <c r="AQ745" s="2"/>
      <c r="AR745" s="2"/>
      <c r="AS745" s="7"/>
      <c r="AT745" s="2"/>
      <c r="AU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338"/>
      <c r="AI746" s="2"/>
      <c r="AJ746" s="2"/>
      <c r="AK746" s="2"/>
      <c r="AL746" s="2"/>
      <c r="AM746" s="2"/>
      <c r="AN746" s="7"/>
      <c r="AO746" s="7"/>
      <c r="AP746" s="2"/>
      <c r="AQ746" s="2"/>
      <c r="AR746" s="2"/>
      <c r="AS746" s="7"/>
      <c r="AT746" s="2"/>
      <c r="AU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338"/>
      <c r="AI747" s="2"/>
      <c r="AJ747" s="2"/>
      <c r="AK747" s="2"/>
      <c r="AL747" s="2"/>
      <c r="AM747" s="2"/>
      <c r="AN747" s="7"/>
      <c r="AO747" s="7"/>
      <c r="AP747" s="2"/>
      <c r="AQ747" s="2"/>
      <c r="AR747" s="2"/>
      <c r="AS747" s="7"/>
      <c r="AT747" s="2"/>
      <c r="AU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338"/>
      <c r="AI748" s="2"/>
      <c r="AJ748" s="2"/>
      <c r="AK748" s="2"/>
      <c r="AL748" s="2"/>
      <c r="AM748" s="2"/>
      <c r="AN748" s="7"/>
      <c r="AO748" s="7"/>
      <c r="AP748" s="2"/>
      <c r="AQ748" s="2"/>
      <c r="AR748" s="2"/>
      <c r="AS748" s="7"/>
      <c r="AT748" s="2"/>
      <c r="AU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338"/>
      <c r="AI749" s="2"/>
      <c r="AJ749" s="2"/>
      <c r="AK749" s="2"/>
      <c r="AL749" s="2"/>
      <c r="AM749" s="2"/>
      <c r="AN749" s="7"/>
      <c r="AO749" s="7"/>
      <c r="AP749" s="2"/>
      <c r="AQ749" s="2"/>
      <c r="AR749" s="2"/>
      <c r="AS749" s="7"/>
      <c r="AT749" s="2"/>
      <c r="AU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338"/>
      <c r="AI750" s="2"/>
      <c r="AJ750" s="2"/>
      <c r="AK750" s="2"/>
      <c r="AL750" s="2"/>
      <c r="AM750" s="2"/>
      <c r="AN750" s="7"/>
      <c r="AO750" s="7"/>
      <c r="AP750" s="2"/>
      <c r="AQ750" s="2"/>
      <c r="AR750" s="2"/>
      <c r="AS750" s="7"/>
      <c r="AT750" s="2"/>
      <c r="AU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338"/>
      <c r="AI751" s="2"/>
      <c r="AJ751" s="2"/>
      <c r="AK751" s="2"/>
      <c r="AL751" s="2"/>
      <c r="AM751" s="2"/>
      <c r="AN751" s="7"/>
      <c r="AO751" s="7"/>
      <c r="AP751" s="2"/>
      <c r="AQ751" s="2"/>
      <c r="AR751" s="2"/>
      <c r="AS751" s="7"/>
      <c r="AT751" s="2"/>
      <c r="AU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338"/>
      <c r="AI752" s="2"/>
      <c r="AJ752" s="2"/>
      <c r="AK752" s="2"/>
      <c r="AL752" s="2"/>
      <c r="AM752" s="2"/>
      <c r="AN752" s="7"/>
      <c r="AO752" s="7"/>
      <c r="AP752" s="2"/>
      <c r="AQ752" s="2"/>
      <c r="AR752" s="2"/>
      <c r="AS752" s="7"/>
      <c r="AT752" s="2"/>
      <c r="AU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338"/>
      <c r="AI753" s="2"/>
      <c r="AJ753" s="2"/>
      <c r="AK753" s="2"/>
      <c r="AL753" s="2"/>
      <c r="AM753" s="2"/>
      <c r="AN753" s="7"/>
      <c r="AO753" s="7"/>
      <c r="AP753" s="2"/>
      <c r="AQ753" s="2"/>
      <c r="AR753" s="2"/>
      <c r="AS753" s="7"/>
      <c r="AT753" s="2"/>
      <c r="AU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338"/>
      <c r="AI754" s="2"/>
      <c r="AJ754" s="2"/>
      <c r="AK754" s="2"/>
      <c r="AL754" s="2"/>
      <c r="AM754" s="2"/>
      <c r="AN754" s="7"/>
      <c r="AO754" s="7"/>
      <c r="AP754" s="2"/>
      <c r="AQ754" s="2"/>
      <c r="AR754" s="2"/>
      <c r="AS754" s="7"/>
      <c r="AT754" s="2"/>
      <c r="AU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338"/>
      <c r="AI755" s="2"/>
      <c r="AJ755" s="2"/>
      <c r="AK755" s="2"/>
      <c r="AL755" s="2"/>
      <c r="AM755" s="2"/>
      <c r="AN755" s="7"/>
      <c r="AO755" s="7"/>
      <c r="AP755" s="2"/>
      <c r="AQ755" s="2"/>
      <c r="AR755" s="2"/>
      <c r="AS755" s="7"/>
      <c r="AT755" s="2"/>
      <c r="AU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338"/>
      <c r="AI756" s="2"/>
      <c r="AJ756" s="2"/>
      <c r="AK756" s="2"/>
      <c r="AL756" s="2"/>
      <c r="AM756" s="2"/>
      <c r="AN756" s="7"/>
      <c r="AO756" s="7"/>
      <c r="AP756" s="2"/>
      <c r="AQ756" s="2"/>
      <c r="AR756" s="2"/>
      <c r="AS756" s="7"/>
      <c r="AT756" s="2"/>
      <c r="AU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338"/>
      <c r="AI757" s="2"/>
      <c r="AJ757" s="2"/>
      <c r="AK757" s="2"/>
      <c r="AL757" s="2"/>
      <c r="AM757" s="2"/>
      <c r="AN757" s="7"/>
      <c r="AO757" s="7"/>
      <c r="AP757" s="2"/>
      <c r="AQ757" s="2"/>
      <c r="AR757" s="2"/>
      <c r="AS757" s="7"/>
      <c r="AT757" s="2"/>
      <c r="AU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338"/>
      <c r="AI758" s="2"/>
      <c r="AJ758" s="2"/>
      <c r="AK758" s="2"/>
      <c r="AL758" s="2"/>
      <c r="AM758" s="2"/>
      <c r="AN758" s="7"/>
      <c r="AO758" s="7"/>
      <c r="AP758" s="2"/>
      <c r="AQ758" s="2"/>
      <c r="AR758" s="2"/>
      <c r="AS758" s="7"/>
      <c r="AT758" s="2"/>
      <c r="AU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338"/>
      <c r="AI759" s="2"/>
      <c r="AJ759" s="2"/>
      <c r="AK759" s="2"/>
      <c r="AL759" s="2"/>
      <c r="AM759" s="2"/>
      <c r="AN759" s="7"/>
      <c r="AO759" s="7"/>
      <c r="AP759" s="2"/>
      <c r="AQ759" s="2"/>
      <c r="AR759" s="2"/>
      <c r="AS759" s="7"/>
      <c r="AT759" s="2"/>
      <c r="AU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338"/>
      <c r="AI760" s="2"/>
      <c r="AJ760" s="2"/>
      <c r="AK760" s="2"/>
      <c r="AL760" s="2"/>
      <c r="AM760" s="2"/>
      <c r="AN760" s="7"/>
      <c r="AO760" s="7"/>
      <c r="AP760" s="2"/>
      <c r="AQ760" s="2"/>
      <c r="AR760" s="2"/>
      <c r="AS760" s="7"/>
      <c r="AT760" s="2"/>
      <c r="AU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338"/>
      <c r="AI761" s="2"/>
      <c r="AJ761" s="2"/>
      <c r="AK761" s="2"/>
      <c r="AL761" s="2"/>
      <c r="AM761" s="2"/>
      <c r="AN761" s="7"/>
      <c r="AO761" s="7"/>
      <c r="AP761" s="2"/>
      <c r="AQ761" s="2"/>
      <c r="AR761" s="2"/>
      <c r="AS761" s="7"/>
      <c r="AT761" s="2"/>
      <c r="AU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338"/>
      <c r="AI762" s="2"/>
      <c r="AJ762" s="2"/>
      <c r="AK762" s="2"/>
      <c r="AL762" s="2"/>
      <c r="AM762" s="2"/>
      <c r="AN762" s="7"/>
      <c r="AO762" s="7"/>
      <c r="AP762" s="2"/>
      <c r="AQ762" s="2"/>
      <c r="AR762" s="2"/>
      <c r="AS762" s="7"/>
      <c r="AT762" s="2"/>
      <c r="AU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338"/>
      <c r="AI763" s="2"/>
      <c r="AJ763" s="2"/>
      <c r="AK763" s="2"/>
      <c r="AL763" s="2"/>
      <c r="AM763" s="2"/>
      <c r="AN763" s="7"/>
      <c r="AO763" s="7"/>
      <c r="AP763" s="2"/>
      <c r="AQ763" s="2"/>
      <c r="AR763" s="2"/>
      <c r="AS763" s="7"/>
      <c r="AT763" s="2"/>
      <c r="AU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338"/>
      <c r="AI764" s="2"/>
      <c r="AJ764" s="2"/>
      <c r="AK764" s="2"/>
      <c r="AL764" s="2"/>
      <c r="AM764" s="2"/>
      <c r="AN764" s="7"/>
      <c r="AO764" s="7"/>
      <c r="AP764" s="2"/>
      <c r="AQ764" s="2"/>
      <c r="AR764" s="2"/>
      <c r="AS764" s="7"/>
      <c r="AT764" s="2"/>
      <c r="AU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338"/>
      <c r="AI765" s="2"/>
      <c r="AJ765" s="2"/>
      <c r="AK765" s="2"/>
      <c r="AL765" s="2"/>
      <c r="AM765" s="2"/>
      <c r="AN765" s="7"/>
      <c r="AO765" s="7"/>
      <c r="AP765" s="2"/>
      <c r="AQ765" s="2"/>
      <c r="AR765" s="2"/>
      <c r="AS765" s="7"/>
      <c r="AT765" s="2"/>
      <c r="AU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338"/>
      <c r="AI766" s="2"/>
      <c r="AJ766" s="2"/>
      <c r="AK766" s="2"/>
      <c r="AL766" s="2"/>
      <c r="AM766" s="2"/>
      <c r="AN766" s="7"/>
      <c r="AO766" s="7"/>
      <c r="AP766" s="2"/>
      <c r="AQ766" s="2"/>
      <c r="AR766" s="2"/>
      <c r="AS766" s="7"/>
      <c r="AT766" s="2"/>
      <c r="AU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338"/>
      <c r="AI767" s="2"/>
      <c r="AJ767" s="2"/>
      <c r="AK767" s="2"/>
      <c r="AL767" s="2"/>
      <c r="AM767" s="2"/>
      <c r="AN767" s="7"/>
      <c r="AO767" s="7"/>
      <c r="AP767" s="2"/>
      <c r="AQ767" s="2"/>
      <c r="AR767" s="2"/>
      <c r="AS767" s="7"/>
      <c r="AT767" s="2"/>
      <c r="AU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338"/>
      <c r="AI768" s="2"/>
      <c r="AJ768" s="2"/>
      <c r="AK768" s="2"/>
      <c r="AL768" s="2"/>
      <c r="AM768" s="2"/>
      <c r="AN768" s="7"/>
      <c r="AO768" s="7"/>
      <c r="AP768" s="2"/>
      <c r="AQ768" s="2"/>
      <c r="AR768" s="2"/>
      <c r="AS768" s="7"/>
      <c r="AT768" s="2"/>
      <c r="AU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338"/>
      <c r="AI769" s="2"/>
      <c r="AJ769" s="2"/>
      <c r="AK769" s="2"/>
      <c r="AL769" s="2"/>
      <c r="AM769" s="2"/>
      <c r="AN769" s="7"/>
      <c r="AO769" s="7"/>
      <c r="AP769" s="2"/>
      <c r="AQ769" s="2"/>
      <c r="AR769" s="2"/>
      <c r="AS769" s="7"/>
      <c r="AT769" s="2"/>
      <c r="AU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338"/>
      <c r="AI770" s="2"/>
      <c r="AJ770" s="2"/>
      <c r="AK770" s="2"/>
      <c r="AL770" s="2"/>
      <c r="AM770" s="2"/>
      <c r="AN770" s="7"/>
      <c r="AO770" s="7"/>
      <c r="AP770" s="2"/>
      <c r="AQ770" s="2"/>
      <c r="AR770" s="2"/>
      <c r="AS770" s="7"/>
      <c r="AT770" s="2"/>
      <c r="AU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338"/>
      <c r="AI771" s="2"/>
      <c r="AJ771" s="2"/>
      <c r="AK771" s="2"/>
      <c r="AL771" s="2"/>
      <c r="AM771" s="2"/>
      <c r="AN771" s="7"/>
      <c r="AO771" s="7"/>
      <c r="AP771" s="2"/>
      <c r="AQ771" s="2"/>
      <c r="AR771" s="2"/>
      <c r="AS771" s="7"/>
      <c r="AT771" s="2"/>
      <c r="AU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338"/>
      <c r="AI772" s="2"/>
      <c r="AJ772" s="2"/>
      <c r="AK772" s="2"/>
      <c r="AL772" s="2"/>
      <c r="AM772" s="2"/>
      <c r="AN772" s="7"/>
      <c r="AO772" s="7"/>
      <c r="AP772" s="2"/>
      <c r="AQ772" s="2"/>
      <c r="AR772" s="2"/>
      <c r="AS772" s="7"/>
      <c r="AT772" s="2"/>
      <c r="AU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338"/>
      <c r="AI773" s="2"/>
      <c r="AJ773" s="2"/>
      <c r="AK773" s="2"/>
      <c r="AL773" s="2"/>
      <c r="AM773" s="2"/>
      <c r="AN773" s="7"/>
      <c r="AO773" s="7"/>
      <c r="AP773" s="2"/>
      <c r="AQ773" s="2"/>
      <c r="AR773" s="2"/>
      <c r="AS773" s="7"/>
      <c r="AT773" s="2"/>
      <c r="AU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338"/>
      <c r="AI774" s="2"/>
      <c r="AJ774" s="2"/>
      <c r="AK774" s="2"/>
      <c r="AL774" s="2"/>
      <c r="AM774" s="2"/>
      <c r="AN774" s="7"/>
      <c r="AO774" s="7"/>
      <c r="AP774" s="2"/>
      <c r="AQ774" s="2"/>
      <c r="AR774" s="2"/>
      <c r="AS774" s="7"/>
      <c r="AT774" s="2"/>
      <c r="AU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338"/>
      <c r="AI775" s="2"/>
      <c r="AJ775" s="2"/>
      <c r="AK775" s="2"/>
      <c r="AL775" s="2"/>
      <c r="AM775" s="2"/>
      <c r="AN775" s="7"/>
      <c r="AO775" s="7"/>
      <c r="AP775" s="2"/>
      <c r="AQ775" s="2"/>
      <c r="AR775" s="2"/>
      <c r="AS775" s="7"/>
      <c r="AT775" s="2"/>
      <c r="AU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338"/>
      <c r="AI776" s="2"/>
      <c r="AJ776" s="2"/>
      <c r="AK776" s="2"/>
      <c r="AL776" s="2"/>
      <c r="AM776" s="2"/>
      <c r="AN776" s="7"/>
      <c r="AO776" s="7"/>
      <c r="AP776" s="2"/>
      <c r="AQ776" s="2"/>
      <c r="AR776" s="2"/>
      <c r="AS776" s="7"/>
      <c r="AT776" s="2"/>
      <c r="AU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338"/>
      <c r="AI777" s="2"/>
      <c r="AJ777" s="2"/>
      <c r="AK777" s="2"/>
      <c r="AL777" s="2"/>
      <c r="AM777" s="2"/>
      <c r="AN777" s="7"/>
      <c r="AO777" s="7"/>
      <c r="AP777" s="2"/>
      <c r="AQ777" s="2"/>
      <c r="AR777" s="2"/>
      <c r="AS777" s="7"/>
      <c r="AT777" s="2"/>
      <c r="AU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338"/>
      <c r="AI778" s="2"/>
      <c r="AJ778" s="2"/>
      <c r="AK778" s="2"/>
      <c r="AL778" s="2"/>
      <c r="AM778" s="2"/>
      <c r="AN778" s="7"/>
      <c r="AO778" s="7"/>
      <c r="AP778" s="2"/>
      <c r="AQ778" s="2"/>
      <c r="AR778" s="2"/>
      <c r="AS778" s="7"/>
      <c r="AT778" s="2"/>
      <c r="AU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338"/>
      <c r="AI779" s="2"/>
      <c r="AJ779" s="2"/>
      <c r="AK779" s="2"/>
      <c r="AL779" s="2"/>
      <c r="AM779" s="2"/>
      <c r="AN779" s="7"/>
      <c r="AO779" s="7"/>
      <c r="AP779" s="2"/>
      <c r="AQ779" s="2"/>
      <c r="AR779" s="2"/>
      <c r="AS779" s="7"/>
      <c r="AT779" s="2"/>
      <c r="AU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338"/>
      <c r="AI780" s="2"/>
      <c r="AJ780" s="2"/>
      <c r="AK780" s="2"/>
      <c r="AL780" s="2"/>
      <c r="AM780" s="2"/>
      <c r="AN780" s="7"/>
      <c r="AO780" s="7"/>
      <c r="AP780" s="2"/>
      <c r="AQ780" s="2"/>
      <c r="AR780" s="2"/>
      <c r="AS780" s="7"/>
      <c r="AT780" s="2"/>
      <c r="AU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338"/>
      <c r="AI781" s="2"/>
      <c r="AJ781" s="2"/>
      <c r="AK781" s="2"/>
      <c r="AL781" s="2"/>
      <c r="AM781" s="2"/>
      <c r="AN781" s="7"/>
      <c r="AO781" s="7"/>
      <c r="AP781" s="2"/>
      <c r="AQ781" s="2"/>
      <c r="AR781" s="2"/>
      <c r="AS781" s="7"/>
      <c r="AT781" s="2"/>
      <c r="AU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338"/>
      <c r="AI782" s="2"/>
      <c r="AJ782" s="2"/>
      <c r="AK782" s="2"/>
      <c r="AL782" s="2"/>
      <c r="AM782" s="2"/>
      <c r="AN782" s="7"/>
      <c r="AO782" s="7"/>
      <c r="AP782" s="2"/>
      <c r="AQ782" s="2"/>
      <c r="AR782" s="2"/>
      <c r="AS782" s="7"/>
      <c r="AT782" s="2"/>
      <c r="AU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338"/>
      <c r="AI783" s="2"/>
      <c r="AJ783" s="2"/>
      <c r="AK783" s="2"/>
      <c r="AL783" s="2"/>
      <c r="AM783" s="2"/>
      <c r="AN783" s="7"/>
      <c r="AO783" s="7"/>
      <c r="AP783" s="2"/>
      <c r="AQ783" s="2"/>
      <c r="AR783" s="2"/>
      <c r="AS783" s="7"/>
      <c r="AT783" s="2"/>
      <c r="AU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338"/>
      <c r="AI784" s="2"/>
      <c r="AJ784" s="2"/>
      <c r="AK784" s="2"/>
      <c r="AL784" s="2"/>
      <c r="AM784" s="2"/>
      <c r="AN784" s="7"/>
      <c r="AO784" s="7"/>
      <c r="AP784" s="2"/>
      <c r="AQ784" s="2"/>
      <c r="AR784" s="2"/>
      <c r="AS784" s="7"/>
      <c r="AT784" s="2"/>
      <c r="AU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338"/>
      <c r="AI785" s="2"/>
      <c r="AJ785" s="2"/>
      <c r="AK785" s="2"/>
      <c r="AL785" s="2"/>
      <c r="AM785" s="2"/>
      <c r="AN785" s="7"/>
      <c r="AO785" s="7"/>
      <c r="AP785" s="2"/>
      <c r="AQ785" s="2"/>
      <c r="AR785" s="2"/>
      <c r="AS785" s="7"/>
      <c r="AT785" s="2"/>
      <c r="AU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338"/>
      <c r="AI786" s="2"/>
      <c r="AJ786" s="2"/>
      <c r="AK786" s="2"/>
      <c r="AL786" s="2"/>
      <c r="AM786" s="2"/>
      <c r="AN786" s="7"/>
      <c r="AO786" s="7"/>
      <c r="AP786" s="2"/>
      <c r="AQ786" s="2"/>
      <c r="AR786" s="2"/>
      <c r="AS786" s="7"/>
      <c r="AT786" s="2"/>
      <c r="AU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338"/>
      <c r="AI787" s="2"/>
      <c r="AJ787" s="2"/>
      <c r="AK787" s="2"/>
      <c r="AL787" s="2"/>
      <c r="AM787" s="2"/>
      <c r="AN787" s="7"/>
      <c r="AO787" s="7"/>
      <c r="AP787" s="2"/>
      <c r="AQ787" s="2"/>
      <c r="AR787" s="2"/>
      <c r="AS787" s="7"/>
      <c r="AT787" s="2"/>
      <c r="AU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338"/>
      <c r="AI788" s="2"/>
      <c r="AJ788" s="2"/>
      <c r="AK788" s="2"/>
      <c r="AL788" s="2"/>
      <c r="AM788" s="2"/>
      <c r="AN788" s="7"/>
      <c r="AO788" s="7"/>
      <c r="AP788" s="2"/>
      <c r="AQ788" s="2"/>
      <c r="AR788" s="2"/>
      <c r="AS788" s="7"/>
      <c r="AT788" s="2"/>
      <c r="AU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338"/>
      <c r="AI789" s="2"/>
      <c r="AJ789" s="2"/>
      <c r="AK789" s="2"/>
      <c r="AL789" s="2"/>
      <c r="AM789" s="2"/>
      <c r="AN789" s="7"/>
      <c r="AO789" s="7"/>
      <c r="AP789" s="2"/>
      <c r="AQ789" s="2"/>
      <c r="AR789" s="2"/>
      <c r="AS789" s="7"/>
      <c r="AT789" s="2"/>
      <c r="AU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338"/>
      <c r="AI790" s="2"/>
      <c r="AJ790" s="2"/>
      <c r="AK790" s="2"/>
      <c r="AL790" s="2"/>
      <c r="AM790" s="2"/>
      <c r="AN790" s="7"/>
      <c r="AO790" s="7"/>
      <c r="AP790" s="2"/>
      <c r="AQ790" s="2"/>
      <c r="AR790" s="2"/>
      <c r="AS790" s="7"/>
      <c r="AT790" s="2"/>
      <c r="AU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338"/>
      <c r="AI791" s="2"/>
      <c r="AJ791" s="2"/>
      <c r="AK791" s="2"/>
      <c r="AL791" s="2"/>
      <c r="AM791" s="2"/>
      <c r="AN791" s="7"/>
      <c r="AO791" s="7"/>
      <c r="AP791" s="2"/>
      <c r="AQ791" s="2"/>
      <c r="AR791" s="2"/>
      <c r="AS791" s="7"/>
      <c r="AT791" s="2"/>
      <c r="AU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338"/>
      <c r="AI792" s="2"/>
      <c r="AJ792" s="2"/>
      <c r="AK792" s="2"/>
      <c r="AL792" s="2"/>
      <c r="AM792" s="2"/>
      <c r="AN792" s="7"/>
      <c r="AO792" s="7"/>
      <c r="AP792" s="2"/>
      <c r="AQ792" s="2"/>
      <c r="AR792" s="2"/>
      <c r="AS792" s="7"/>
      <c r="AT792" s="2"/>
      <c r="AU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338"/>
      <c r="AI793" s="2"/>
      <c r="AJ793" s="2"/>
      <c r="AK793" s="2"/>
      <c r="AL793" s="2"/>
      <c r="AM793" s="2"/>
      <c r="AN793" s="7"/>
      <c r="AO793" s="7"/>
      <c r="AP793" s="2"/>
      <c r="AQ793" s="2"/>
      <c r="AR793" s="2"/>
      <c r="AS793" s="7"/>
      <c r="AT793" s="2"/>
      <c r="AU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338"/>
      <c r="AI794" s="2"/>
      <c r="AJ794" s="2"/>
      <c r="AK794" s="2"/>
      <c r="AL794" s="2"/>
      <c r="AM794" s="2"/>
      <c r="AN794" s="7"/>
      <c r="AO794" s="7"/>
      <c r="AP794" s="2"/>
      <c r="AQ794" s="2"/>
      <c r="AR794" s="2"/>
      <c r="AS794" s="7"/>
      <c r="AT794" s="2"/>
      <c r="AU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338"/>
      <c r="AI795" s="2"/>
      <c r="AJ795" s="2"/>
      <c r="AK795" s="2"/>
      <c r="AL795" s="2"/>
      <c r="AM795" s="2"/>
      <c r="AN795" s="7"/>
      <c r="AO795" s="7"/>
      <c r="AP795" s="2"/>
      <c r="AQ795" s="2"/>
      <c r="AR795" s="2"/>
      <c r="AS795" s="7"/>
      <c r="AT795" s="2"/>
      <c r="AU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338"/>
      <c r="AI796" s="2"/>
      <c r="AJ796" s="2"/>
      <c r="AK796" s="2"/>
      <c r="AL796" s="2"/>
      <c r="AM796" s="2"/>
      <c r="AN796" s="7"/>
      <c r="AO796" s="7"/>
      <c r="AP796" s="2"/>
      <c r="AQ796" s="2"/>
      <c r="AR796" s="2"/>
      <c r="AS796" s="7"/>
      <c r="AT796" s="2"/>
      <c r="AU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338"/>
      <c r="AI797" s="2"/>
      <c r="AJ797" s="2"/>
      <c r="AK797" s="2"/>
      <c r="AL797" s="2"/>
      <c r="AM797" s="2"/>
      <c r="AN797" s="7"/>
      <c r="AO797" s="7"/>
      <c r="AP797" s="2"/>
      <c r="AQ797" s="2"/>
      <c r="AR797" s="2"/>
      <c r="AS797" s="7"/>
      <c r="AT797" s="2"/>
      <c r="AU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338"/>
      <c r="AI798" s="2"/>
      <c r="AJ798" s="2"/>
      <c r="AK798" s="2"/>
      <c r="AL798" s="2"/>
      <c r="AM798" s="2"/>
      <c r="AN798" s="7"/>
      <c r="AO798" s="7"/>
      <c r="AP798" s="2"/>
      <c r="AQ798" s="2"/>
      <c r="AR798" s="2"/>
      <c r="AS798" s="7"/>
      <c r="AT798" s="2"/>
      <c r="AU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338"/>
      <c r="AI799" s="2"/>
      <c r="AJ799" s="2"/>
      <c r="AK799" s="2"/>
      <c r="AL799" s="2"/>
      <c r="AM799" s="2"/>
      <c r="AN799" s="7"/>
      <c r="AO799" s="7"/>
      <c r="AP799" s="2"/>
      <c r="AQ799" s="2"/>
      <c r="AR799" s="2"/>
      <c r="AS799" s="7"/>
      <c r="AT799" s="2"/>
      <c r="AU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338"/>
      <c r="AI800" s="2"/>
      <c r="AJ800" s="2"/>
      <c r="AK800" s="2"/>
      <c r="AL800" s="2"/>
      <c r="AM800" s="2"/>
      <c r="AN800" s="7"/>
      <c r="AO800" s="7"/>
      <c r="AP800" s="2"/>
      <c r="AQ800" s="2"/>
      <c r="AR800" s="2"/>
      <c r="AS800" s="7"/>
      <c r="AT800" s="2"/>
      <c r="AU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338"/>
      <c r="AI801" s="2"/>
      <c r="AJ801" s="2"/>
      <c r="AK801" s="2"/>
      <c r="AL801" s="2"/>
      <c r="AM801" s="2"/>
      <c r="AN801" s="7"/>
      <c r="AO801" s="7"/>
      <c r="AP801" s="2"/>
      <c r="AQ801" s="2"/>
      <c r="AR801" s="2"/>
      <c r="AS801" s="7"/>
      <c r="AT801" s="2"/>
      <c r="AU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338"/>
      <c r="AI802" s="2"/>
      <c r="AJ802" s="2"/>
      <c r="AK802" s="2"/>
      <c r="AL802" s="2"/>
      <c r="AM802" s="2"/>
      <c r="AN802" s="7"/>
      <c r="AO802" s="7"/>
      <c r="AP802" s="2"/>
      <c r="AQ802" s="2"/>
      <c r="AR802" s="2"/>
      <c r="AS802" s="7"/>
      <c r="AT802" s="2"/>
      <c r="AU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338"/>
      <c r="AI803" s="2"/>
      <c r="AJ803" s="2"/>
      <c r="AK803" s="2"/>
      <c r="AL803" s="2"/>
      <c r="AM803" s="2"/>
      <c r="AN803" s="7"/>
      <c r="AO803" s="7"/>
      <c r="AP803" s="2"/>
      <c r="AQ803" s="2"/>
      <c r="AR803" s="2"/>
      <c r="AS803" s="7"/>
      <c r="AT803" s="2"/>
      <c r="AU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338"/>
      <c r="AI804" s="2"/>
      <c r="AJ804" s="2"/>
      <c r="AK804" s="2"/>
      <c r="AL804" s="2"/>
      <c r="AM804" s="2"/>
      <c r="AN804" s="7"/>
      <c r="AO804" s="7"/>
      <c r="AP804" s="2"/>
      <c r="AQ804" s="2"/>
      <c r="AR804" s="2"/>
      <c r="AS804" s="7"/>
      <c r="AT804" s="2"/>
      <c r="AU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338"/>
      <c r="AI805" s="2"/>
      <c r="AJ805" s="2"/>
      <c r="AK805" s="2"/>
      <c r="AL805" s="2"/>
      <c r="AM805" s="2"/>
      <c r="AN805" s="7"/>
      <c r="AO805" s="7"/>
      <c r="AP805" s="2"/>
      <c r="AQ805" s="2"/>
      <c r="AR805" s="2"/>
      <c r="AS805" s="7"/>
      <c r="AT805" s="2"/>
      <c r="AU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338"/>
      <c r="AI806" s="2"/>
      <c r="AJ806" s="2"/>
      <c r="AK806" s="2"/>
      <c r="AL806" s="2"/>
      <c r="AM806" s="2"/>
      <c r="AN806" s="7"/>
      <c r="AO806" s="7"/>
      <c r="AP806" s="2"/>
      <c r="AQ806" s="2"/>
      <c r="AR806" s="2"/>
      <c r="AS806" s="7"/>
      <c r="AT806" s="2"/>
      <c r="AU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338"/>
      <c r="AI807" s="2"/>
      <c r="AJ807" s="2"/>
      <c r="AK807" s="2"/>
      <c r="AL807" s="2"/>
      <c r="AM807" s="2"/>
      <c r="AN807" s="7"/>
      <c r="AO807" s="7"/>
      <c r="AP807" s="2"/>
      <c r="AQ807" s="2"/>
      <c r="AR807" s="2"/>
      <c r="AS807" s="7"/>
      <c r="AT807" s="2"/>
      <c r="AU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338"/>
      <c r="AI808" s="2"/>
      <c r="AJ808" s="2"/>
      <c r="AK808" s="2"/>
      <c r="AL808" s="2"/>
      <c r="AM808" s="2"/>
      <c r="AN808" s="7"/>
      <c r="AO808" s="7"/>
      <c r="AP808" s="2"/>
      <c r="AQ808" s="2"/>
      <c r="AR808" s="2"/>
      <c r="AS808" s="7"/>
      <c r="AT808" s="2"/>
      <c r="AU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338"/>
      <c r="AI809" s="2"/>
      <c r="AJ809" s="2"/>
      <c r="AK809" s="2"/>
      <c r="AL809" s="2"/>
      <c r="AM809" s="2"/>
      <c r="AN809" s="7"/>
      <c r="AO809" s="7"/>
      <c r="AP809" s="2"/>
      <c r="AQ809" s="2"/>
      <c r="AR809" s="2"/>
      <c r="AS809" s="7"/>
      <c r="AT809" s="2"/>
      <c r="AU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338"/>
      <c r="AI810" s="2"/>
      <c r="AJ810" s="2"/>
      <c r="AK810" s="2"/>
      <c r="AL810" s="2"/>
      <c r="AM810" s="2"/>
      <c r="AN810" s="7"/>
      <c r="AO810" s="7"/>
      <c r="AP810" s="2"/>
      <c r="AQ810" s="2"/>
      <c r="AR810" s="2"/>
      <c r="AS810" s="7"/>
      <c r="AT810" s="2"/>
      <c r="AU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338"/>
      <c r="AI811" s="2"/>
      <c r="AJ811" s="2"/>
      <c r="AK811" s="2"/>
      <c r="AL811" s="2"/>
      <c r="AM811" s="2"/>
      <c r="AN811" s="7"/>
      <c r="AO811" s="7"/>
      <c r="AP811" s="2"/>
      <c r="AQ811" s="2"/>
      <c r="AR811" s="2"/>
      <c r="AS811" s="7"/>
      <c r="AT811" s="2"/>
      <c r="AU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338"/>
      <c r="AI812" s="2"/>
      <c r="AJ812" s="2"/>
      <c r="AK812" s="2"/>
      <c r="AL812" s="2"/>
      <c r="AM812" s="2"/>
      <c r="AN812" s="7"/>
      <c r="AO812" s="7"/>
      <c r="AP812" s="2"/>
      <c r="AQ812" s="2"/>
      <c r="AR812" s="2"/>
      <c r="AS812" s="7"/>
      <c r="AT812" s="2"/>
      <c r="AU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338"/>
      <c r="AI813" s="2"/>
      <c r="AJ813" s="2"/>
      <c r="AK813" s="2"/>
      <c r="AL813" s="2"/>
      <c r="AM813" s="2"/>
      <c r="AN813" s="7"/>
      <c r="AO813" s="7"/>
      <c r="AP813" s="2"/>
      <c r="AQ813" s="2"/>
      <c r="AR813" s="2"/>
      <c r="AS813" s="7"/>
      <c r="AT813" s="2"/>
      <c r="AU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338"/>
      <c r="AI814" s="2"/>
      <c r="AJ814" s="2"/>
      <c r="AK814" s="2"/>
      <c r="AL814" s="2"/>
      <c r="AM814" s="2"/>
      <c r="AN814" s="7"/>
      <c r="AO814" s="7"/>
      <c r="AP814" s="2"/>
      <c r="AQ814" s="2"/>
      <c r="AR814" s="2"/>
      <c r="AS814" s="7"/>
      <c r="AT814" s="2"/>
      <c r="AU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338"/>
      <c r="AI815" s="2"/>
      <c r="AJ815" s="2"/>
      <c r="AK815" s="2"/>
      <c r="AL815" s="2"/>
      <c r="AM815" s="2"/>
      <c r="AN815" s="7"/>
      <c r="AO815" s="7"/>
      <c r="AP815" s="2"/>
      <c r="AQ815" s="2"/>
      <c r="AR815" s="2"/>
      <c r="AS815" s="7"/>
      <c r="AT815" s="2"/>
      <c r="AU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338"/>
      <c r="AI816" s="2"/>
      <c r="AJ816" s="2"/>
      <c r="AK816" s="2"/>
      <c r="AL816" s="2"/>
      <c r="AM816" s="2"/>
      <c r="AN816" s="7"/>
      <c r="AO816" s="7"/>
      <c r="AP816" s="2"/>
      <c r="AQ816" s="2"/>
      <c r="AR816" s="2"/>
      <c r="AS816" s="7"/>
      <c r="AT816" s="2"/>
      <c r="AU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338"/>
      <c r="AI817" s="2"/>
      <c r="AJ817" s="2"/>
      <c r="AK817" s="2"/>
      <c r="AL817" s="2"/>
      <c r="AM817" s="2"/>
      <c r="AN817" s="7"/>
      <c r="AO817" s="7"/>
      <c r="AP817" s="2"/>
      <c r="AQ817" s="2"/>
      <c r="AR817" s="2"/>
      <c r="AS817" s="7"/>
      <c r="AT817" s="2"/>
      <c r="AU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338"/>
      <c r="AI818" s="2"/>
      <c r="AJ818" s="2"/>
      <c r="AK818" s="2"/>
      <c r="AL818" s="2"/>
      <c r="AM818" s="2"/>
      <c r="AN818" s="7"/>
      <c r="AO818" s="7"/>
      <c r="AP818" s="2"/>
      <c r="AQ818" s="2"/>
      <c r="AR818" s="2"/>
      <c r="AS818" s="7"/>
      <c r="AT818" s="2"/>
      <c r="AU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338"/>
      <c r="AI819" s="2"/>
      <c r="AJ819" s="2"/>
      <c r="AK819" s="2"/>
      <c r="AL819" s="2"/>
      <c r="AM819" s="2"/>
      <c r="AN819" s="7"/>
      <c r="AO819" s="7"/>
      <c r="AP819" s="2"/>
      <c r="AQ819" s="2"/>
      <c r="AR819" s="2"/>
      <c r="AS819" s="7"/>
      <c r="AT819" s="2"/>
      <c r="AU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338"/>
      <c r="AI820" s="2"/>
      <c r="AJ820" s="2"/>
      <c r="AK820" s="2"/>
      <c r="AL820" s="2"/>
      <c r="AM820" s="2"/>
      <c r="AN820" s="7"/>
      <c r="AO820" s="7"/>
      <c r="AP820" s="2"/>
      <c r="AQ820" s="2"/>
      <c r="AR820" s="2"/>
      <c r="AS820" s="7"/>
      <c r="AT820" s="2"/>
      <c r="AU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338"/>
      <c r="AI821" s="2"/>
      <c r="AJ821" s="2"/>
      <c r="AK821" s="2"/>
      <c r="AL821" s="2"/>
      <c r="AM821" s="2"/>
      <c r="AN821" s="7"/>
      <c r="AO821" s="7"/>
      <c r="AP821" s="2"/>
      <c r="AQ821" s="2"/>
      <c r="AR821" s="2"/>
      <c r="AS821" s="7"/>
      <c r="AT821" s="2"/>
      <c r="AU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338"/>
      <c r="AI822" s="2"/>
      <c r="AJ822" s="2"/>
      <c r="AK822" s="2"/>
      <c r="AL822" s="2"/>
      <c r="AM822" s="2"/>
      <c r="AN822" s="7"/>
      <c r="AO822" s="7"/>
      <c r="AP822" s="2"/>
      <c r="AQ822" s="2"/>
      <c r="AR822" s="2"/>
      <c r="AS822" s="7"/>
      <c r="AT822" s="2"/>
      <c r="AU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338"/>
      <c r="AI823" s="2"/>
      <c r="AJ823" s="2"/>
      <c r="AK823" s="2"/>
      <c r="AL823" s="2"/>
      <c r="AM823" s="2"/>
      <c r="AN823" s="7"/>
      <c r="AO823" s="7"/>
      <c r="AP823" s="2"/>
      <c r="AQ823" s="2"/>
      <c r="AR823" s="2"/>
      <c r="AS823" s="7"/>
      <c r="AT823" s="2"/>
      <c r="AU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338"/>
      <c r="AI824" s="2"/>
      <c r="AJ824" s="2"/>
      <c r="AK824" s="2"/>
      <c r="AL824" s="2"/>
      <c r="AM824" s="2"/>
      <c r="AN824" s="7"/>
      <c r="AO824" s="7"/>
      <c r="AP824" s="2"/>
      <c r="AQ824" s="2"/>
      <c r="AR824" s="2"/>
      <c r="AS824" s="7"/>
      <c r="AT824" s="2"/>
      <c r="AU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338"/>
      <c r="AI825" s="2"/>
      <c r="AJ825" s="2"/>
      <c r="AK825" s="2"/>
      <c r="AL825" s="2"/>
      <c r="AM825" s="2"/>
      <c r="AN825" s="7"/>
      <c r="AO825" s="7"/>
      <c r="AP825" s="2"/>
      <c r="AQ825" s="2"/>
      <c r="AR825" s="2"/>
      <c r="AS825" s="7"/>
      <c r="AT825" s="2"/>
      <c r="AU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338"/>
      <c r="AI826" s="2"/>
      <c r="AJ826" s="2"/>
      <c r="AK826" s="2"/>
      <c r="AL826" s="2"/>
      <c r="AM826" s="2"/>
      <c r="AN826" s="7"/>
      <c r="AO826" s="7"/>
      <c r="AP826" s="2"/>
      <c r="AQ826" s="2"/>
      <c r="AR826" s="2"/>
      <c r="AS826" s="7"/>
      <c r="AT826" s="2"/>
      <c r="AU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338"/>
      <c r="AI827" s="2"/>
      <c r="AJ827" s="2"/>
      <c r="AK827" s="2"/>
      <c r="AL827" s="2"/>
      <c r="AM827" s="2"/>
      <c r="AN827" s="7"/>
      <c r="AO827" s="7"/>
      <c r="AP827" s="2"/>
      <c r="AQ827" s="2"/>
      <c r="AR827" s="2"/>
      <c r="AS827" s="7"/>
      <c r="AT827" s="2"/>
      <c r="AU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338"/>
      <c r="AI828" s="2"/>
      <c r="AJ828" s="2"/>
      <c r="AK828" s="2"/>
      <c r="AL828" s="2"/>
      <c r="AM828" s="2"/>
      <c r="AN828" s="7"/>
      <c r="AO828" s="7"/>
      <c r="AP828" s="2"/>
      <c r="AQ828" s="2"/>
      <c r="AR828" s="2"/>
      <c r="AS828" s="7"/>
      <c r="AT828" s="2"/>
      <c r="AU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338"/>
      <c r="AI829" s="2"/>
      <c r="AJ829" s="2"/>
      <c r="AK829" s="2"/>
      <c r="AL829" s="2"/>
      <c r="AM829" s="2"/>
      <c r="AN829" s="7"/>
      <c r="AO829" s="7"/>
      <c r="AP829" s="2"/>
      <c r="AQ829" s="2"/>
      <c r="AR829" s="2"/>
      <c r="AS829" s="7"/>
      <c r="AT829" s="2"/>
      <c r="AU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338"/>
      <c r="AI830" s="2"/>
      <c r="AJ830" s="2"/>
      <c r="AK830" s="2"/>
      <c r="AL830" s="2"/>
      <c r="AM830" s="2"/>
      <c r="AN830" s="7"/>
      <c r="AO830" s="7"/>
      <c r="AP830" s="2"/>
      <c r="AQ830" s="2"/>
      <c r="AR830" s="2"/>
      <c r="AS830" s="7"/>
      <c r="AT830" s="2"/>
      <c r="AU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338"/>
      <c r="AI831" s="2"/>
      <c r="AJ831" s="2"/>
      <c r="AK831" s="2"/>
      <c r="AL831" s="2"/>
      <c r="AM831" s="2"/>
      <c r="AN831" s="7"/>
      <c r="AO831" s="7"/>
      <c r="AP831" s="2"/>
      <c r="AQ831" s="2"/>
      <c r="AR831" s="2"/>
      <c r="AS831" s="7"/>
      <c r="AT831" s="2"/>
      <c r="AU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338"/>
      <c r="AI832" s="2"/>
      <c r="AJ832" s="2"/>
      <c r="AK832" s="2"/>
      <c r="AL832" s="2"/>
      <c r="AM832" s="2"/>
      <c r="AN832" s="7"/>
      <c r="AO832" s="7"/>
      <c r="AP832" s="2"/>
      <c r="AQ832" s="2"/>
      <c r="AR832" s="2"/>
      <c r="AS832" s="7"/>
      <c r="AT832" s="2"/>
      <c r="AU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338"/>
      <c r="AI833" s="2"/>
      <c r="AJ833" s="2"/>
      <c r="AK833" s="2"/>
      <c r="AL833" s="2"/>
      <c r="AM833" s="2"/>
      <c r="AN833" s="7"/>
      <c r="AO833" s="7"/>
      <c r="AP833" s="2"/>
      <c r="AQ833" s="2"/>
      <c r="AR833" s="2"/>
      <c r="AS833" s="7"/>
      <c r="AT833" s="2"/>
      <c r="AU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338"/>
      <c r="AI834" s="2"/>
      <c r="AJ834" s="2"/>
      <c r="AK834" s="2"/>
      <c r="AL834" s="2"/>
      <c r="AM834" s="2"/>
      <c r="AN834" s="7"/>
      <c r="AO834" s="7"/>
      <c r="AP834" s="2"/>
      <c r="AQ834" s="2"/>
      <c r="AR834" s="2"/>
      <c r="AS834" s="7"/>
      <c r="AT834" s="2"/>
      <c r="AU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338"/>
      <c r="AI835" s="2"/>
      <c r="AJ835" s="2"/>
      <c r="AK835" s="2"/>
      <c r="AL835" s="2"/>
      <c r="AM835" s="2"/>
      <c r="AN835" s="7"/>
      <c r="AO835" s="7"/>
      <c r="AP835" s="2"/>
      <c r="AQ835" s="2"/>
      <c r="AR835" s="2"/>
      <c r="AS835" s="7"/>
      <c r="AT835" s="2"/>
      <c r="AU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338"/>
      <c r="AI836" s="2"/>
      <c r="AJ836" s="2"/>
      <c r="AK836" s="2"/>
      <c r="AL836" s="2"/>
      <c r="AM836" s="2"/>
      <c r="AN836" s="7"/>
      <c r="AO836" s="7"/>
      <c r="AP836" s="2"/>
      <c r="AQ836" s="2"/>
      <c r="AR836" s="2"/>
      <c r="AS836" s="7"/>
      <c r="AT836" s="2"/>
      <c r="AU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338"/>
      <c r="AI837" s="2"/>
      <c r="AJ837" s="2"/>
      <c r="AK837" s="2"/>
      <c r="AL837" s="2"/>
      <c r="AM837" s="2"/>
      <c r="AN837" s="7"/>
      <c r="AO837" s="7"/>
      <c r="AP837" s="2"/>
      <c r="AQ837" s="2"/>
      <c r="AR837" s="2"/>
      <c r="AS837" s="7"/>
      <c r="AT837" s="2"/>
      <c r="AU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338"/>
      <c r="AI838" s="2"/>
      <c r="AJ838" s="2"/>
      <c r="AK838" s="2"/>
      <c r="AL838" s="2"/>
      <c r="AM838" s="2"/>
      <c r="AN838" s="7"/>
      <c r="AO838" s="7"/>
      <c r="AP838" s="2"/>
      <c r="AQ838" s="2"/>
      <c r="AR838" s="2"/>
      <c r="AS838" s="7"/>
      <c r="AT838" s="2"/>
      <c r="AU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338"/>
      <c r="AI839" s="2"/>
      <c r="AJ839" s="2"/>
      <c r="AK839" s="2"/>
      <c r="AL839" s="2"/>
      <c r="AM839" s="2"/>
      <c r="AN839" s="7"/>
      <c r="AO839" s="7"/>
      <c r="AP839" s="2"/>
      <c r="AQ839" s="2"/>
      <c r="AR839" s="2"/>
      <c r="AS839" s="7"/>
      <c r="AT839" s="2"/>
      <c r="AU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338"/>
      <c r="AI840" s="2"/>
      <c r="AJ840" s="2"/>
      <c r="AK840" s="2"/>
      <c r="AL840" s="2"/>
      <c r="AM840" s="2"/>
      <c r="AN840" s="7"/>
      <c r="AO840" s="7"/>
      <c r="AP840" s="2"/>
      <c r="AQ840" s="2"/>
      <c r="AR840" s="2"/>
      <c r="AS840" s="7"/>
      <c r="AT840" s="2"/>
      <c r="AU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338"/>
      <c r="AI841" s="2"/>
      <c r="AJ841" s="2"/>
      <c r="AK841" s="2"/>
      <c r="AL841" s="2"/>
      <c r="AM841" s="2"/>
      <c r="AN841" s="7"/>
      <c r="AO841" s="7"/>
      <c r="AP841" s="2"/>
      <c r="AQ841" s="2"/>
      <c r="AR841" s="2"/>
      <c r="AS841" s="7"/>
      <c r="AT841" s="2"/>
      <c r="AU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338"/>
      <c r="AI842" s="2"/>
      <c r="AJ842" s="2"/>
      <c r="AK842" s="2"/>
      <c r="AL842" s="2"/>
      <c r="AM842" s="2"/>
      <c r="AN842" s="7"/>
      <c r="AO842" s="7"/>
      <c r="AP842" s="2"/>
      <c r="AQ842" s="2"/>
      <c r="AR842" s="2"/>
      <c r="AS842" s="7"/>
      <c r="AT842" s="2"/>
      <c r="AU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338"/>
      <c r="AI843" s="2"/>
      <c r="AJ843" s="2"/>
      <c r="AK843" s="2"/>
      <c r="AL843" s="2"/>
      <c r="AM843" s="2"/>
      <c r="AN843" s="7"/>
      <c r="AO843" s="7"/>
      <c r="AP843" s="2"/>
      <c r="AQ843" s="2"/>
      <c r="AR843" s="2"/>
      <c r="AS843" s="7"/>
      <c r="AT843" s="2"/>
      <c r="AU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338"/>
      <c r="AI844" s="2"/>
      <c r="AJ844" s="2"/>
      <c r="AK844" s="2"/>
      <c r="AL844" s="2"/>
      <c r="AM844" s="2"/>
      <c r="AN844" s="7"/>
      <c r="AO844" s="7"/>
      <c r="AP844" s="2"/>
      <c r="AQ844" s="2"/>
      <c r="AR844" s="2"/>
      <c r="AS844" s="7"/>
      <c r="AT844" s="2"/>
      <c r="AU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338"/>
      <c r="AI845" s="2"/>
      <c r="AJ845" s="2"/>
      <c r="AK845" s="2"/>
      <c r="AL845" s="2"/>
      <c r="AM845" s="2"/>
      <c r="AN845" s="7"/>
      <c r="AO845" s="7"/>
      <c r="AP845" s="2"/>
      <c r="AQ845" s="2"/>
      <c r="AR845" s="2"/>
      <c r="AS845" s="7"/>
      <c r="AT845" s="2"/>
      <c r="AU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338"/>
      <c r="AI846" s="2"/>
      <c r="AJ846" s="2"/>
      <c r="AK846" s="2"/>
      <c r="AL846" s="2"/>
      <c r="AM846" s="2"/>
      <c r="AN846" s="7"/>
      <c r="AO846" s="7"/>
      <c r="AP846" s="2"/>
      <c r="AQ846" s="2"/>
      <c r="AR846" s="2"/>
      <c r="AS846" s="7"/>
      <c r="AT846" s="2"/>
      <c r="AU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338"/>
      <c r="AI847" s="2"/>
      <c r="AJ847" s="2"/>
      <c r="AK847" s="2"/>
      <c r="AL847" s="2"/>
      <c r="AM847" s="2"/>
      <c r="AN847" s="7"/>
      <c r="AO847" s="7"/>
      <c r="AP847" s="2"/>
      <c r="AQ847" s="2"/>
      <c r="AR847" s="2"/>
      <c r="AS847" s="7"/>
      <c r="AT847" s="2"/>
      <c r="AU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338"/>
      <c r="AI848" s="2"/>
      <c r="AJ848" s="2"/>
      <c r="AK848" s="2"/>
      <c r="AL848" s="2"/>
      <c r="AM848" s="2"/>
      <c r="AN848" s="7"/>
      <c r="AO848" s="7"/>
      <c r="AP848" s="2"/>
      <c r="AQ848" s="2"/>
      <c r="AR848" s="2"/>
      <c r="AS848" s="7"/>
      <c r="AT848" s="2"/>
      <c r="AU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338"/>
      <c r="AI849" s="2"/>
      <c r="AJ849" s="2"/>
      <c r="AK849" s="2"/>
      <c r="AL849" s="2"/>
      <c r="AM849" s="2"/>
      <c r="AN849" s="7"/>
      <c r="AO849" s="7"/>
      <c r="AP849" s="2"/>
      <c r="AQ849" s="2"/>
      <c r="AR849" s="2"/>
      <c r="AS849" s="7"/>
      <c r="AT849" s="2"/>
      <c r="AU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338"/>
      <c r="AI850" s="2"/>
      <c r="AJ850" s="2"/>
      <c r="AK850" s="2"/>
      <c r="AL850" s="2"/>
      <c r="AM850" s="2"/>
      <c r="AN850" s="7"/>
      <c r="AO850" s="7"/>
      <c r="AP850" s="2"/>
      <c r="AQ850" s="2"/>
      <c r="AR850" s="2"/>
      <c r="AS850" s="7"/>
      <c r="AT850" s="2"/>
      <c r="AU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338"/>
      <c r="AI851" s="2"/>
      <c r="AJ851" s="2"/>
      <c r="AK851" s="2"/>
      <c r="AL851" s="2"/>
      <c r="AM851" s="2"/>
      <c r="AN851" s="7"/>
      <c r="AO851" s="7"/>
      <c r="AP851" s="2"/>
      <c r="AQ851" s="2"/>
      <c r="AR851" s="2"/>
      <c r="AS851" s="7"/>
      <c r="AT851" s="2"/>
      <c r="AU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338"/>
      <c r="AI852" s="2"/>
      <c r="AJ852" s="2"/>
      <c r="AK852" s="2"/>
      <c r="AL852" s="2"/>
      <c r="AM852" s="2"/>
      <c r="AN852" s="7"/>
      <c r="AO852" s="7"/>
      <c r="AP852" s="2"/>
      <c r="AQ852" s="2"/>
      <c r="AR852" s="2"/>
      <c r="AS852" s="7"/>
      <c r="AT852" s="2"/>
      <c r="AU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338"/>
      <c r="AI853" s="2"/>
      <c r="AJ853" s="2"/>
      <c r="AK853" s="2"/>
      <c r="AL853" s="2"/>
      <c r="AM853" s="2"/>
      <c r="AN853" s="7"/>
      <c r="AO853" s="7"/>
      <c r="AP853" s="2"/>
      <c r="AQ853" s="2"/>
      <c r="AR853" s="2"/>
      <c r="AS853" s="7"/>
      <c r="AT853" s="2"/>
      <c r="AU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338"/>
      <c r="AI854" s="2"/>
      <c r="AJ854" s="2"/>
      <c r="AK854" s="2"/>
      <c r="AL854" s="2"/>
      <c r="AM854" s="2"/>
      <c r="AN854" s="7"/>
      <c r="AO854" s="7"/>
      <c r="AP854" s="2"/>
      <c r="AQ854" s="2"/>
      <c r="AR854" s="2"/>
      <c r="AS854" s="7"/>
      <c r="AT854" s="2"/>
      <c r="AU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338"/>
      <c r="AI855" s="2"/>
      <c r="AJ855" s="2"/>
      <c r="AK855" s="2"/>
      <c r="AL855" s="2"/>
      <c r="AM855" s="2"/>
      <c r="AN855" s="7"/>
      <c r="AO855" s="7"/>
      <c r="AP855" s="2"/>
      <c r="AQ855" s="2"/>
      <c r="AR855" s="2"/>
      <c r="AS855" s="7"/>
      <c r="AT855" s="2"/>
      <c r="AU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338"/>
      <c r="AI856" s="2"/>
      <c r="AJ856" s="2"/>
      <c r="AK856" s="2"/>
      <c r="AL856" s="2"/>
      <c r="AM856" s="2"/>
      <c r="AN856" s="7"/>
      <c r="AO856" s="7"/>
      <c r="AP856" s="2"/>
      <c r="AQ856" s="2"/>
      <c r="AR856" s="2"/>
      <c r="AS856" s="7"/>
      <c r="AT856" s="2"/>
      <c r="AU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338"/>
      <c r="AI857" s="2"/>
      <c r="AJ857" s="2"/>
      <c r="AK857" s="2"/>
      <c r="AL857" s="2"/>
      <c r="AM857" s="2"/>
      <c r="AN857" s="7"/>
      <c r="AO857" s="7"/>
      <c r="AP857" s="2"/>
      <c r="AQ857" s="2"/>
      <c r="AR857" s="2"/>
      <c r="AS857" s="7"/>
      <c r="AT857" s="2"/>
      <c r="AU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338"/>
      <c r="AI858" s="2"/>
      <c r="AJ858" s="2"/>
      <c r="AK858" s="2"/>
      <c r="AL858" s="2"/>
      <c r="AM858" s="2"/>
      <c r="AN858" s="7"/>
      <c r="AO858" s="7"/>
      <c r="AP858" s="2"/>
      <c r="AQ858" s="2"/>
      <c r="AR858" s="2"/>
      <c r="AS858" s="7"/>
      <c r="AT858" s="2"/>
      <c r="AU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338"/>
      <c r="AI859" s="2"/>
      <c r="AJ859" s="2"/>
      <c r="AK859" s="2"/>
      <c r="AL859" s="2"/>
      <c r="AM859" s="2"/>
      <c r="AN859" s="7"/>
      <c r="AO859" s="7"/>
      <c r="AP859" s="2"/>
      <c r="AQ859" s="2"/>
      <c r="AR859" s="2"/>
      <c r="AS859" s="7"/>
      <c r="AT859" s="2"/>
      <c r="AU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338"/>
      <c r="AI860" s="2"/>
      <c r="AJ860" s="2"/>
      <c r="AK860" s="2"/>
      <c r="AL860" s="2"/>
      <c r="AM860" s="2"/>
      <c r="AN860" s="7"/>
      <c r="AO860" s="7"/>
      <c r="AP860" s="2"/>
      <c r="AQ860" s="2"/>
      <c r="AR860" s="2"/>
      <c r="AS860" s="7"/>
      <c r="AT860" s="2"/>
      <c r="AU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338"/>
      <c r="AI861" s="2"/>
      <c r="AJ861" s="2"/>
      <c r="AK861" s="2"/>
      <c r="AL861" s="2"/>
      <c r="AM861" s="2"/>
      <c r="AN861" s="7"/>
      <c r="AO861" s="7"/>
      <c r="AP861" s="2"/>
      <c r="AQ861" s="2"/>
      <c r="AR861" s="2"/>
      <c r="AS861" s="7"/>
      <c r="AT861" s="2"/>
      <c r="AU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338"/>
      <c r="AI862" s="2"/>
      <c r="AJ862" s="2"/>
      <c r="AK862" s="2"/>
      <c r="AL862" s="2"/>
      <c r="AM862" s="2"/>
      <c r="AN862" s="7"/>
      <c r="AO862" s="7"/>
      <c r="AP862" s="2"/>
      <c r="AQ862" s="2"/>
      <c r="AR862" s="2"/>
      <c r="AS862" s="7"/>
      <c r="AT862" s="2"/>
      <c r="AU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338"/>
      <c r="AI863" s="2"/>
      <c r="AJ863" s="2"/>
      <c r="AK863" s="2"/>
      <c r="AL863" s="2"/>
      <c r="AM863" s="2"/>
      <c r="AN863" s="7"/>
      <c r="AO863" s="7"/>
      <c r="AP863" s="2"/>
      <c r="AQ863" s="2"/>
      <c r="AR863" s="2"/>
      <c r="AS863" s="7"/>
      <c r="AT863" s="2"/>
      <c r="AU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338"/>
      <c r="AI864" s="2"/>
      <c r="AJ864" s="2"/>
      <c r="AK864" s="2"/>
      <c r="AL864" s="2"/>
      <c r="AM864" s="2"/>
      <c r="AN864" s="7"/>
      <c r="AO864" s="7"/>
      <c r="AP864" s="2"/>
      <c r="AQ864" s="2"/>
      <c r="AR864" s="2"/>
      <c r="AS864" s="7"/>
      <c r="AT864" s="2"/>
      <c r="AU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338"/>
      <c r="AI865" s="2"/>
      <c r="AJ865" s="2"/>
      <c r="AK865" s="2"/>
      <c r="AL865" s="2"/>
      <c r="AM865" s="2"/>
      <c r="AN865" s="7"/>
      <c r="AO865" s="7"/>
      <c r="AP865" s="2"/>
      <c r="AQ865" s="2"/>
      <c r="AR865" s="2"/>
      <c r="AS865" s="7"/>
      <c r="AT865" s="2"/>
      <c r="AU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338"/>
      <c r="AI866" s="2"/>
      <c r="AJ866" s="2"/>
      <c r="AK866" s="2"/>
      <c r="AL866" s="2"/>
      <c r="AM866" s="2"/>
      <c r="AN866" s="7"/>
      <c r="AO866" s="7"/>
      <c r="AP866" s="2"/>
      <c r="AQ866" s="2"/>
      <c r="AR866" s="2"/>
      <c r="AS866" s="7"/>
      <c r="AT866" s="2"/>
      <c r="AU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338"/>
      <c r="AI867" s="2"/>
      <c r="AJ867" s="2"/>
      <c r="AK867" s="2"/>
      <c r="AL867" s="2"/>
      <c r="AM867" s="2"/>
      <c r="AN867" s="7"/>
      <c r="AO867" s="7"/>
      <c r="AP867" s="2"/>
      <c r="AQ867" s="2"/>
      <c r="AR867" s="2"/>
      <c r="AS867" s="7"/>
      <c r="AT867" s="2"/>
      <c r="AU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338"/>
      <c r="AI868" s="2"/>
      <c r="AJ868" s="2"/>
      <c r="AK868" s="2"/>
      <c r="AL868" s="2"/>
      <c r="AM868" s="2"/>
      <c r="AN868" s="7"/>
      <c r="AO868" s="7"/>
      <c r="AP868" s="2"/>
      <c r="AQ868" s="2"/>
      <c r="AR868" s="2"/>
      <c r="AS868" s="7"/>
      <c r="AT868" s="2"/>
      <c r="AU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338"/>
      <c r="AI869" s="2"/>
      <c r="AJ869" s="2"/>
      <c r="AK869" s="2"/>
      <c r="AL869" s="2"/>
      <c r="AM869" s="2"/>
      <c r="AN869" s="7"/>
      <c r="AO869" s="7"/>
      <c r="AP869" s="2"/>
      <c r="AQ869" s="2"/>
      <c r="AR869" s="2"/>
      <c r="AS869" s="7"/>
      <c r="AT869" s="2"/>
      <c r="AU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338"/>
      <c r="AI870" s="2"/>
      <c r="AJ870" s="2"/>
      <c r="AK870" s="2"/>
      <c r="AL870" s="2"/>
      <c r="AM870" s="2"/>
      <c r="AN870" s="7"/>
      <c r="AO870" s="7"/>
      <c r="AP870" s="2"/>
      <c r="AQ870" s="2"/>
      <c r="AR870" s="2"/>
      <c r="AS870" s="7"/>
      <c r="AT870" s="2"/>
      <c r="AU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338"/>
      <c r="AI871" s="2"/>
      <c r="AJ871" s="2"/>
      <c r="AK871" s="2"/>
      <c r="AL871" s="2"/>
      <c r="AM871" s="2"/>
      <c r="AN871" s="7"/>
      <c r="AO871" s="7"/>
      <c r="AP871" s="2"/>
      <c r="AQ871" s="2"/>
      <c r="AR871" s="2"/>
      <c r="AS871" s="7"/>
      <c r="AT871" s="2"/>
      <c r="AU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338"/>
      <c r="AI872" s="2"/>
      <c r="AJ872" s="2"/>
      <c r="AK872" s="2"/>
      <c r="AL872" s="2"/>
      <c r="AM872" s="2"/>
      <c r="AN872" s="7"/>
      <c r="AO872" s="7"/>
      <c r="AP872" s="2"/>
      <c r="AQ872" s="2"/>
      <c r="AR872" s="2"/>
      <c r="AS872" s="7"/>
      <c r="AT872" s="2"/>
      <c r="AU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338"/>
      <c r="AI873" s="2"/>
      <c r="AJ873" s="2"/>
      <c r="AK873" s="2"/>
      <c r="AL873" s="2"/>
      <c r="AM873" s="2"/>
      <c r="AN873" s="7"/>
      <c r="AO873" s="7"/>
      <c r="AP873" s="2"/>
      <c r="AQ873" s="2"/>
      <c r="AR873" s="2"/>
      <c r="AS873" s="7"/>
      <c r="AT873" s="2"/>
      <c r="AU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338"/>
      <c r="AI874" s="2"/>
      <c r="AJ874" s="2"/>
      <c r="AK874" s="2"/>
      <c r="AL874" s="2"/>
      <c r="AM874" s="2"/>
      <c r="AN874" s="7"/>
      <c r="AO874" s="7"/>
      <c r="AP874" s="2"/>
      <c r="AQ874" s="2"/>
      <c r="AR874" s="2"/>
      <c r="AS874" s="7"/>
      <c r="AT874" s="2"/>
      <c r="AU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338"/>
      <c r="AI875" s="2"/>
      <c r="AJ875" s="2"/>
      <c r="AK875" s="2"/>
      <c r="AL875" s="2"/>
      <c r="AM875" s="2"/>
      <c r="AN875" s="7"/>
      <c r="AO875" s="7"/>
      <c r="AP875" s="2"/>
      <c r="AQ875" s="2"/>
      <c r="AR875" s="2"/>
      <c r="AS875" s="7"/>
      <c r="AT875" s="2"/>
      <c r="AU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338"/>
      <c r="AI876" s="2"/>
      <c r="AJ876" s="2"/>
      <c r="AK876" s="2"/>
      <c r="AL876" s="2"/>
      <c r="AM876" s="2"/>
      <c r="AN876" s="7"/>
      <c r="AO876" s="7"/>
      <c r="AP876" s="2"/>
      <c r="AQ876" s="2"/>
      <c r="AR876" s="2"/>
      <c r="AS876" s="7"/>
      <c r="AT876" s="2"/>
      <c r="AU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338"/>
      <c r="AI877" s="2"/>
      <c r="AJ877" s="2"/>
      <c r="AK877" s="2"/>
      <c r="AL877" s="2"/>
      <c r="AM877" s="2"/>
      <c r="AN877" s="7"/>
      <c r="AO877" s="7"/>
      <c r="AP877" s="2"/>
      <c r="AQ877" s="2"/>
      <c r="AR877" s="2"/>
      <c r="AS877" s="7"/>
      <c r="AT877" s="2"/>
      <c r="AU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338"/>
      <c r="AI878" s="2"/>
      <c r="AJ878" s="2"/>
      <c r="AK878" s="2"/>
      <c r="AL878" s="2"/>
      <c r="AM878" s="2"/>
      <c r="AN878" s="7"/>
      <c r="AO878" s="7"/>
      <c r="AP878" s="2"/>
      <c r="AQ878" s="2"/>
      <c r="AR878" s="2"/>
      <c r="AS878" s="7"/>
      <c r="AT878" s="2"/>
      <c r="AU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338"/>
      <c r="AI879" s="2"/>
      <c r="AJ879" s="2"/>
      <c r="AK879" s="2"/>
      <c r="AL879" s="2"/>
      <c r="AM879" s="2"/>
      <c r="AN879" s="7"/>
      <c r="AO879" s="7"/>
      <c r="AP879" s="2"/>
      <c r="AQ879" s="2"/>
      <c r="AR879" s="2"/>
      <c r="AS879" s="7"/>
      <c r="AT879" s="2"/>
      <c r="AU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338"/>
      <c r="AI880" s="2"/>
      <c r="AJ880" s="2"/>
      <c r="AK880" s="2"/>
      <c r="AL880" s="2"/>
      <c r="AM880" s="2"/>
      <c r="AN880" s="7"/>
      <c r="AO880" s="7"/>
      <c r="AP880" s="2"/>
      <c r="AQ880" s="2"/>
      <c r="AR880" s="2"/>
      <c r="AS880" s="7"/>
      <c r="AT880" s="2"/>
      <c r="AU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338"/>
      <c r="AI881" s="2"/>
      <c r="AJ881" s="2"/>
      <c r="AK881" s="2"/>
      <c r="AL881" s="2"/>
      <c r="AM881" s="2"/>
      <c r="AN881" s="7"/>
      <c r="AO881" s="7"/>
      <c r="AP881" s="2"/>
      <c r="AQ881" s="2"/>
      <c r="AR881" s="2"/>
      <c r="AS881" s="7"/>
      <c r="AT881" s="2"/>
      <c r="AU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338"/>
      <c r="AI882" s="2"/>
      <c r="AJ882" s="2"/>
      <c r="AK882" s="2"/>
      <c r="AL882" s="2"/>
      <c r="AM882" s="2"/>
      <c r="AN882" s="7"/>
      <c r="AO882" s="7"/>
      <c r="AP882" s="2"/>
      <c r="AQ882" s="2"/>
      <c r="AR882" s="2"/>
      <c r="AS882" s="7"/>
      <c r="AT882" s="2"/>
      <c r="AU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338"/>
      <c r="AI883" s="2"/>
      <c r="AJ883" s="2"/>
      <c r="AK883" s="2"/>
      <c r="AL883" s="2"/>
      <c r="AM883" s="2"/>
      <c r="AN883" s="7"/>
      <c r="AO883" s="7"/>
      <c r="AP883" s="2"/>
      <c r="AQ883" s="2"/>
      <c r="AR883" s="2"/>
      <c r="AS883" s="7"/>
      <c r="AT883" s="2"/>
      <c r="AU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338"/>
      <c r="AI884" s="2"/>
      <c r="AJ884" s="2"/>
      <c r="AK884" s="2"/>
      <c r="AL884" s="2"/>
      <c r="AM884" s="2"/>
      <c r="AN884" s="7"/>
      <c r="AO884" s="7"/>
      <c r="AP884" s="2"/>
      <c r="AQ884" s="2"/>
      <c r="AR884" s="2"/>
      <c r="AS884" s="7"/>
      <c r="AT884" s="2"/>
      <c r="AU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338"/>
      <c r="AI885" s="2"/>
      <c r="AJ885" s="2"/>
      <c r="AK885" s="2"/>
      <c r="AL885" s="2"/>
      <c r="AM885" s="2"/>
      <c r="AN885" s="7"/>
      <c r="AO885" s="7"/>
      <c r="AP885" s="2"/>
      <c r="AQ885" s="2"/>
      <c r="AR885" s="2"/>
      <c r="AS885" s="7"/>
      <c r="AT885" s="2"/>
      <c r="AU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338"/>
      <c r="AI886" s="2"/>
      <c r="AJ886" s="2"/>
      <c r="AK886" s="2"/>
      <c r="AL886" s="2"/>
      <c r="AM886" s="2"/>
      <c r="AN886" s="7"/>
      <c r="AO886" s="7"/>
      <c r="AP886" s="2"/>
      <c r="AQ886" s="2"/>
      <c r="AR886" s="2"/>
      <c r="AS886" s="7"/>
      <c r="AT886" s="2"/>
      <c r="AU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338"/>
      <c r="AI887" s="2"/>
      <c r="AJ887" s="2"/>
      <c r="AK887" s="2"/>
      <c r="AL887" s="2"/>
      <c r="AM887" s="2"/>
      <c r="AN887" s="7"/>
      <c r="AO887" s="7"/>
      <c r="AP887" s="2"/>
      <c r="AQ887" s="2"/>
      <c r="AR887" s="2"/>
      <c r="AS887" s="7"/>
      <c r="AT887" s="2"/>
      <c r="AU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338"/>
      <c r="AI888" s="2"/>
      <c r="AJ888" s="2"/>
      <c r="AK888" s="2"/>
      <c r="AL888" s="2"/>
      <c r="AM888" s="2"/>
      <c r="AN888" s="7"/>
      <c r="AO888" s="7"/>
      <c r="AP888" s="2"/>
      <c r="AQ888" s="2"/>
      <c r="AR888" s="2"/>
      <c r="AS888" s="7"/>
      <c r="AT888" s="2"/>
      <c r="AU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338"/>
      <c r="AI889" s="2"/>
      <c r="AJ889" s="2"/>
      <c r="AK889" s="2"/>
      <c r="AL889" s="2"/>
      <c r="AM889" s="2"/>
      <c r="AN889" s="7"/>
      <c r="AO889" s="7"/>
      <c r="AP889" s="2"/>
      <c r="AQ889" s="2"/>
      <c r="AR889" s="2"/>
      <c r="AS889" s="7"/>
      <c r="AT889" s="2"/>
      <c r="AU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338"/>
      <c r="AI890" s="2"/>
      <c r="AJ890" s="2"/>
      <c r="AK890" s="2"/>
      <c r="AL890" s="2"/>
      <c r="AM890" s="2"/>
      <c r="AN890" s="7"/>
      <c r="AO890" s="7"/>
      <c r="AP890" s="2"/>
      <c r="AQ890" s="2"/>
      <c r="AR890" s="2"/>
      <c r="AS890" s="7"/>
      <c r="AT890" s="2"/>
      <c r="AU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338"/>
      <c r="AI891" s="2"/>
      <c r="AJ891" s="2"/>
      <c r="AK891" s="2"/>
      <c r="AL891" s="2"/>
      <c r="AM891" s="2"/>
      <c r="AN891" s="7"/>
      <c r="AO891" s="7"/>
      <c r="AP891" s="2"/>
      <c r="AQ891" s="2"/>
      <c r="AR891" s="2"/>
      <c r="AS891" s="7"/>
      <c r="AT891" s="2"/>
      <c r="AU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338"/>
      <c r="AI892" s="2"/>
      <c r="AJ892" s="2"/>
      <c r="AK892" s="2"/>
      <c r="AL892" s="2"/>
      <c r="AM892" s="2"/>
      <c r="AN892" s="7"/>
      <c r="AO892" s="7"/>
      <c r="AP892" s="2"/>
      <c r="AQ892" s="2"/>
      <c r="AR892" s="2"/>
      <c r="AS892" s="7"/>
      <c r="AT892" s="2"/>
      <c r="AU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338"/>
      <c r="AI893" s="2"/>
      <c r="AJ893" s="2"/>
      <c r="AK893" s="2"/>
      <c r="AL893" s="2"/>
      <c r="AM893" s="2"/>
      <c r="AN893" s="7"/>
      <c r="AO893" s="7"/>
      <c r="AP893" s="2"/>
      <c r="AQ893" s="2"/>
      <c r="AR893" s="2"/>
      <c r="AS893" s="7"/>
      <c r="AT893" s="2"/>
      <c r="AU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338"/>
      <c r="AI894" s="2"/>
      <c r="AJ894" s="2"/>
      <c r="AK894" s="2"/>
      <c r="AL894" s="2"/>
      <c r="AM894" s="2"/>
      <c r="AN894" s="7"/>
      <c r="AO894" s="7"/>
      <c r="AP894" s="2"/>
      <c r="AQ894" s="2"/>
      <c r="AR894" s="2"/>
      <c r="AS894" s="7"/>
      <c r="AT894" s="2"/>
      <c r="AU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338"/>
      <c r="AI895" s="2"/>
      <c r="AJ895" s="2"/>
      <c r="AK895" s="2"/>
      <c r="AL895" s="2"/>
      <c r="AM895" s="2"/>
      <c r="AN895" s="7"/>
      <c r="AO895" s="7"/>
      <c r="AP895" s="2"/>
      <c r="AQ895" s="2"/>
      <c r="AR895" s="2"/>
      <c r="AS895" s="7"/>
      <c r="AT895" s="2"/>
      <c r="AU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338"/>
      <c r="AI896" s="2"/>
      <c r="AJ896" s="2"/>
      <c r="AK896" s="2"/>
      <c r="AL896" s="2"/>
      <c r="AM896" s="2"/>
      <c r="AN896" s="7"/>
      <c r="AO896" s="7"/>
      <c r="AP896" s="2"/>
      <c r="AQ896" s="2"/>
      <c r="AR896" s="2"/>
      <c r="AS896" s="7"/>
      <c r="AT896" s="2"/>
      <c r="AU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338"/>
      <c r="AI897" s="2"/>
      <c r="AJ897" s="2"/>
      <c r="AK897" s="2"/>
      <c r="AL897" s="2"/>
      <c r="AM897" s="2"/>
      <c r="AN897" s="7"/>
      <c r="AO897" s="7"/>
      <c r="AP897" s="2"/>
      <c r="AQ897" s="2"/>
      <c r="AR897" s="2"/>
      <c r="AS897" s="7"/>
      <c r="AT897" s="2"/>
      <c r="AU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338"/>
      <c r="AI898" s="2"/>
      <c r="AJ898" s="2"/>
      <c r="AK898" s="2"/>
      <c r="AL898" s="2"/>
      <c r="AM898" s="2"/>
      <c r="AN898" s="7"/>
      <c r="AO898" s="7"/>
      <c r="AP898" s="2"/>
      <c r="AQ898" s="2"/>
      <c r="AR898" s="2"/>
      <c r="AS898" s="7"/>
      <c r="AT898" s="2"/>
      <c r="AU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338"/>
      <c r="AI899" s="2"/>
      <c r="AJ899" s="2"/>
      <c r="AK899" s="2"/>
      <c r="AL899" s="2"/>
      <c r="AM899" s="2"/>
      <c r="AN899" s="7"/>
      <c r="AO899" s="7"/>
      <c r="AP899" s="2"/>
      <c r="AQ899" s="2"/>
      <c r="AR899" s="2"/>
      <c r="AS899" s="7"/>
      <c r="AT899" s="2"/>
      <c r="AU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338"/>
      <c r="AI900" s="2"/>
      <c r="AJ900" s="2"/>
      <c r="AK900" s="2"/>
      <c r="AL900" s="2"/>
      <c r="AM900" s="2"/>
      <c r="AN900" s="7"/>
      <c r="AO900" s="7"/>
      <c r="AP900" s="2"/>
      <c r="AQ900" s="2"/>
      <c r="AR900" s="2"/>
      <c r="AS900" s="7"/>
      <c r="AT900" s="2"/>
      <c r="AU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338"/>
      <c r="AI901" s="2"/>
      <c r="AJ901" s="2"/>
      <c r="AK901" s="2"/>
      <c r="AL901" s="2"/>
      <c r="AM901" s="2"/>
      <c r="AN901" s="7"/>
      <c r="AO901" s="7"/>
      <c r="AP901" s="2"/>
      <c r="AQ901" s="2"/>
      <c r="AR901" s="2"/>
      <c r="AS901" s="7"/>
      <c r="AT901" s="2"/>
      <c r="AU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338"/>
      <c r="AI902" s="2"/>
      <c r="AJ902" s="2"/>
      <c r="AK902" s="2"/>
      <c r="AL902" s="2"/>
      <c r="AM902" s="2"/>
      <c r="AN902" s="7"/>
      <c r="AO902" s="7"/>
      <c r="AP902" s="2"/>
      <c r="AQ902" s="2"/>
      <c r="AR902" s="2"/>
      <c r="AS902" s="7"/>
      <c r="AT902" s="2"/>
      <c r="AU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338"/>
      <c r="AI903" s="2"/>
      <c r="AJ903" s="2"/>
      <c r="AK903" s="2"/>
      <c r="AL903" s="2"/>
      <c r="AM903" s="2"/>
      <c r="AN903" s="7"/>
      <c r="AO903" s="7"/>
      <c r="AP903" s="2"/>
      <c r="AQ903" s="2"/>
      <c r="AR903" s="2"/>
      <c r="AS903" s="7"/>
      <c r="AT903" s="2"/>
      <c r="AU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338"/>
      <c r="AI904" s="2"/>
      <c r="AJ904" s="2"/>
      <c r="AK904" s="2"/>
      <c r="AL904" s="2"/>
      <c r="AM904" s="2"/>
      <c r="AN904" s="7"/>
      <c r="AO904" s="7"/>
      <c r="AP904" s="2"/>
      <c r="AQ904" s="2"/>
      <c r="AR904" s="2"/>
      <c r="AS904" s="7"/>
      <c r="AT904" s="2"/>
      <c r="AU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338"/>
      <c r="AI905" s="2"/>
      <c r="AJ905" s="2"/>
      <c r="AK905" s="2"/>
      <c r="AL905" s="2"/>
      <c r="AM905" s="2"/>
      <c r="AN905" s="7"/>
      <c r="AO905" s="7"/>
      <c r="AP905" s="2"/>
      <c r="AQ905" s="2"/>
      <c r="AR905" s="2"/>
      <c r="AS905" s="7"/>
      <c r="AT905" s="2"/>
      <c r="AU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338"/>
      <c r="AI906" s="2"/>
      <c r="AJ906" s="2"/>
      <c r="AK906" s="2"/>
      <c r="AL906" s="2"/>
      <c r="AM906" s="2"/>
      <c r="AN906" s="7"/>
      <c r="AO906" s="7"/>
      <c r="AP906" s="2"/>
      <c r="AQ906" s="2"/>
      <c r="AR906" s="2"/>
      <c r="AS906" s="7"/>
      <c r="AT906" s="2"/>
      <c r="AU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338"/>
      <c r="AI907" s="2"/>
      <c r="AJ907" s="2"/>
      <c r="AK907" s="2"/>
      <c r="AL907" s="2"/>
      <c r="AM907" s="2"/>
      <c r="AN907" s="7"/>
      <c r="AO907" s="7"/>
      <c r="AP907" s="2"/>
      <c r="AQ907" s="2"/>
      <c r="AR907" s="2"/>
      <c r="AS907" s="7"/>
      <c r="AT907" s="2"/>
      <c r="AU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338"/>
      <c r="AI908" s="2"/>
      <c r="AJ908" s="2"/>
      <c r="AK908" s="2"/>
      <c r="AL908" s="2"/>
      <c r="AM908" s="2"/>
      <c r="AN908" s="7"/>
      <c r="AO908" s="7"/>
      <c r="AP908" s="2"/>
      <c r="AQ908" s="2"/>
      <c r="AR908" s="2"/>
      <c r="AS908" s="7"/>
      <c r="AT908" s="2"/>
      <c r="AU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338"/>
      <c r="AI909" s="2"/>
      <c r="AJ909" s="2"/>
      <c r="AK909" s="2"/>
      <c r="AL909" s="2"/>
      <c r="AM909" s="2"/>
      <c r="AN909" s="7"/>
      <c r="AO909" s="7"/>
      <c r="AP909" s="2"/>
      <c r="AQ909" s="2"/>
      <c r="AR909" s="2"/>
      <c r="AS909" s="7"/>
      <c r="AT909" s="2"/>
      <c r="AU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338"/>
      <c r="AI910" s="2"/>
      <c r="AJ910" s="2"/>
      <c r="AK910" s="2"/>
      <c r="AL910" s="2"/>
      <c r="AM910" s="2"/>
      <c r="AN910" s="7"/>
      <c r="AO910" s="7"/>
      <c r="AP910" s="2"/>
      <c r="AQ910" s="2"/>
      <c r="AR910" s="2"/>
      <c r="AS910" s="7"/>
      <c r="AT910" s="2"/>
      <c r="AU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338"/>
      <c r="AI911" s="2"/>
      <c r="AJ911" s="2"/>
      <c r="AK911" s="2"/>
      <c r="AL911" s="2"/>
      <c r="AM911" s="2"/>
      <c r="AN911" s="7"/>
      <c r="AO911" s="7"/>
      <c r="AP911" s="2"/>
      <c r="AQ911" s="2"/>
      <c r="AR911" s="2"/>
      <c r="AS911" s="7"/>
      <c r="AT911" s="2"/>
      <c r="AU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338"/>
      <c r="AI912" s="2"/>
      <c r="AJ912" s="2"/>
      <c r="AK912" s="2"/>
      <c r="AL912" s="2"/>
      <c r="AM912" s="2"/>
      <c r="AN912" s="7"/>
      <c r="AO912" s="7"/>
      <c r="AP912" s="2"/>
      <c r="AQ912" s="2"/>
      <c r="AR912" s="2"/>
      <c r="AS912" s="7"/>
      <c r="AT912" s="2"/>
      <c r="AU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338"/>
      <c r="AI913" s="2"/>
      <c r="AJ913" s="2"/>
      <c r="AK913" s="2"/>
      <c r="AL913" s="2"/>
      <c r="AM913" s="2"/>
      <c r="AN913" s="7"/>
      <c r="AO913" s="7"/>
      <c r="AP913" s="2"/>
      <c r="AQ913" s="2"/>
      <c r="AR913" s="2"/>
      <c r="AS913" s="7"/>
      <c r="AT913" s="2"/>
      <c r="AU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338"/>
      <c r="AI914" s="2"/>
      <c r="AJ914" s="2"/>
      <c r="AK914" s="2"/>
      <c r="AL914" s="2"/>
      <c r="AM914" s="2"/>
      <c r="AN914" s="7"/>
      <c r="AO914" s="7"/>
      <c r="AP914" s="2"/>
      <c r="AQ914" s="2"/>
      <c r="AR914" s="2"/>
      <c r="AS914" s="7"/>
      <c r="AT914" s="2"/>
      <c r="AU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338"/>
      <c r="AI915" s="2"/>
      <c r="AJ915" s="2"/>
      <c r="AK915" s="2"/>
      <c r="AL915" s="2"/>
      <c r="AM915" s="2"/>
      <c r="AN915" s="7"/>
      <c r="AO915" s="7"/>
      <c r="AP915" s="2"/>
      <c r="AQ915" s="2"/>
      <c r="AR915" s="2"/>
      <c r="AS915" s="7"/>
      <c r="AT915" s="2"/>
      <c r="AU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338"/>
      <c r="AI916" s="2"/>
      <c r="AJ916" s="2"/>
      <c r="AK916" s="2"/>
      <c r="AL916" s="2"/>
      <c r="AM916" s="2"/>
      <c r="AN916" s="7"/>
      <c r="AO916" s="7"/>
      <c r="AP916" s="2"/>
      <c r="AQ916" s="2"/>
      <c r="AR916" s="2"/>
      <c r="AS916" s="7"/>
      <c r="AT916" s="2"/>
      <c r="AU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338"/>
      <c r="AI917" s="2"/>
      <c r="AJ917" s="2"/>
      <c r="AK917" s="2"/>
      <c r="AL917" s="2"/>
      <c r="AM917" s="2"/>
      <c r="AN917" s="7"/>
      <c r="AO917" s="7"/>
      <c r="AP917" s="2"/>
      <c r="AQ917" s="2"/>
      <c r="AR917" s="2"/>
      <c r="AS917" s="7"/>
      <c r="AT917" s="2"/>
      <c r="AU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338"/>
      <c r="AI918" s="2"/>
      <c r="AJ918" s="2"/>
      <c r="AK918" s="2"/>
      <c r="AL918" s="2"/>
      <c r="AM918" s="2"/>
      <c r="AN918" s="7"/>
      <c r="AO918" s="7"/>
      <c r="AP918" s="2"/>
      <c r="AQ918" s="2"/>
      <c r="AR918" s="2"/>
      <c r="AS918" s="7"/>
      <c r="AT918" s="2"/>
      <c r="AU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338"/>
      <c r="AI919" s="2"/>
      <c r="AJ919" s="2"/>
      <c r="AK919" s="2"/>
      <c r="AL919" s="2"/>
      <c r="AM919" s="2"/>
      <c r="AN919" s="7"/>
      <c r="AO919" s="7"/>
      <c r="AP919" s="2"/>
      <c r="AQ919" s="2"/>
      <c r="AR919" s="2"/>
      <c r="AS919" s="7"/>
      <c r="AT919" s="2"/>
      <c r="AU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338"/>
      <c r="AI920" s="2"/>
      <c r="AJ920" s="2"/>
      <c r="AK920" s="2"/>
      <c r="AL920" s="2"/>
      <c r="AM920" s="2"/>
      <c r="AN920" s="7"/>
      <c r="AO920" s="7"/>
      <c r="AP920" s="2"/>
      <c r="AQ920" s="2"/>
      <c r="AR920" s="2"/>
      <c r="AS920" s="7"/>
      <c r="AT920" s="2"/>
      <c r="AU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338"/>
      <c r="AI921" s="2"/>
      <c r="AJ921" s="2"/>
      <c r="AK921" s="2"/>
      <c r="AL921" s="2"/>
      <c r="AM921" s="2"/>
      <c r="AN921" s="7"/>
      <c r="AO921" s="7"/>
      <c r="AP921" s="2"/>
      <c r="AQ921" s="2"/>
      <c r="AR921" s="2"/>
      <c r="AS921" s="7"/>
      <c r="AT921" s="2"/>
      <c r="AU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338"/>
      <c r="AI922" s="2"/>
      <c r="AJ922" s="2"/>
      <c r="AK922" s="2"/>
      <c r="AL922" s="2"/>
      <c r="AM922" s="2"/>
      <c r="AN922" s="7"/>
      <c r="AO922" s="7"/>
      <c r="AP922" s="2"/>
      <c r="AQ922" s="2"/>
      <c r="AR922" s="2"/>
      <c r="AS922" s="7"/>
      <c r="AT922" s="2"/>
      <c r="AU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338"/>
      <c r="AI923" s="2"/>
      <c r="AJ923" s="2"/>
      <c r="AK923" s="2"/>
      <c r="AL923" s="2"/>
      <c r="AM923" s="2"/>
      <c r="AN923" s="7"/>
      <c r="AO923" s="7"/>
      <c r="AP923" s="2"/>
      <c r="AQ923" s="2"/>
      <c r="AR923" s="2"/>
      <c r="AS923" s="7"/>
      <c r="AT923" s="2"/>
      <c r="AU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338"/>
      <c r="AI924" s="2"/>
      <c r="AJ924" s="2"/>
      <c r="AK924" s="2"/>
      <c r="AL924" s="2"/>
      <c r="AM924" s="2"/>
      <c r="AN924" s="7"/>
      <c r="AO924" s="7"/>
      <c r="AP924" s="2"/>
      <c r="AQ924" s="2"/>
      <c r="AR924" s="2"/>
      <c r="AS924" s="7"/>
      <c r="AT924" s="2"/>
      <c r="AU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338"/>
      <c r="AI925" s="2"/>
      <c r="AJ925" s="2"/>
      <c r="AK925" s="2"/>
      <c r="AL925" s="2"/>
      <c r="AM925" s="2"/>
      <c r="AN925" s="7"/>
      <c r="AO925" s="7"/>
      <c r="AP925" s="2"/>
      <c r="AQ925" s="2"/>
      <c r="AR925" s="2"/>
      <c r="AS925" s="7"/>
      <c r="AT925" s="2"/>
      <c r="AU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338"/>
      <c r="AI926" s="2"/>
      <c r="AJ926" s="2"/>
      <c r="AK926" s="2"/>
      <c r="AL926" s="2"/>
      <c r="AM926" s="2"/>
      <c r="AN926" s="7"/>
      <c r="AO926" s="7"/>
      <c r="AP926" s="2"/>
      <c r="AQ926" s="2"/>
      <c r="AR926" s="2"/>
      <c r="AS926" s="7"/>
      <c r="AT926" s="2"/>
      <c r="AU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338"/>
      <c r="AI927" s="2"/>
      <c r="AJ927" s="2"/>
      <c r="AK927" s="2"/>
      <c r="AL927" s="2"/>
      <c r="AM927" s="2"/>
      <c r="AN927" s="7"/>
      <c r="AO927" s="7"/>
      <c r="AP927" s="2"/>
      <c r="AQ927" s="2"/>
      <c r="AR927" s="2"/>
      <c r="AS927" s="7"/>
      <c r="AT927" s="2"/>
      <c r="AU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338"/>
      <c r="AI928" s="2"/>
      <c r="AJ928" s="2"/>
      <c r="AK928" s="2"/>
      <c r="AL928" s="2"/>
      <c r="AM928" s="2"/>
      <c r="AN928" s="7"/>
      <c r="AO928" s="7"/>
      <c r="AP928" s="2"/>
      <c r="AQ928" s="2"/>
      <c r="AR928" s="2"/>
      <c r="AS928" s="7"/>
      <c r="AT928" s="2"/>
      <c r="AU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338"/>
      <c r="AI929" s="2"/>
      <c r="AJ929" s="2"/>
      <c r="AK929" s="2"/>
      <c r="AL929" s="2"/>
      <c r="AM929" s="2"/>
      <c r="AN929" s="7"/>
      <c r="AO929" s="7"/>
      <c r="AP929" s="2"/>
      <c r="AQ929" s="2"/>
      <c r="AR929" s="2"/>
      <c r="AS929" s="7"/>
      <c r="AT929" s="2"/>
      <c r="AU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338"/>
      <c r="AI930" s="2"/>
      <c r="AJ930" s="2"/>
      <c r="AK930" s="2"/>
      <c r="AL930" s="2"/>
      <c r="AM930" s="2"/>
      <c r="AN930" s="7"/>
      <c r="AO930" s="7"/>
      <c r="AP930" s="2"/>
      <c r="AQ930" s="2"/>
      <c r="AR930" s="2"/>
      <c r="AS930" s="7"/>
      <c r="AT930" s="2"/>
      <c r="AU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338"/>
      <c r="AI931" s="2"/>
      <c r="AJ931" s="2"/>
      <c r="AK931" s="2"/>
      <c r="AL931" s="2"/>
      <c r="AM931" s="2"/>
      <c r="AN931" s="7"/>
      <c r="AO931" s="7"/>
      <c r="AP931" s="2"/>
      <c r="AQ931" s="2"/>
      <c r="AR931" s="2"/>
      <c r="AS931" s="7"/>
      <c r="AT931" s="2"/>
      <c r="AU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338"/>
      <c r="AI932" s="2"/>
      <c r="AJ932" s="2"/>
      <c r="AK932" s="2"/>
      <c r="AL932" s="2"/>
      <c r="AM932" s="2"/>
      <c r="AN932" s="7"/>
      <c r="AO932" s="7"/>
      <c r="AP932" s="2"/>
      <c r="AQ932" s="2"/>
      <c r="AR932" s="2"/>
      <c r="AS932" s="7"/>
      <c r="AT932" s="2"/>
      <c r="AU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338"/>
      <c r="AI933" s="2"/>
      <c r="AJ933" s="2"/>
      <c r="AK933" s="2"/>
      <c r="AL933" s="2"/>
      <c r="AM933" s="2"/>
      <c r="AN933" s="7"/>
      <c r="AO933" s="7"/>
      <c r="AP933" s="2"/>
      <c r="AQ933" s="2"/>
      <c r="AR933" s="2"/>
      <c r="AS933" s="7"/>
      <c r="AT933" s="2"/>
      <c r="AU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338"/>
      <c r="AI934" s="2"/>
      <c r="AJ934" s="2"/>
      <c r="AK934" s="2"/>
      <c r="AL934" s="2"/>
      <c r="AM934" s="2"/>
      <c r="AN934" s="7"/>
      <c r="AO934" s="7"/>
      <c r="AP934" s="2"/>
      <c r="AQ934" s="2"/>
      <c r="AR934" s="2"/>
      <c r="AS934" s="7"/>
      <c r="AT934" s="2"/>
      <c r="AU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338"/>
      <c r="AI935" s="2"/>
      <c r="AJ935" s="2"/>
      <c r="AK935" s="2"/>
      <c r="AL935" s="2"/>
      <c r="AM935" s="2"/>
      <c r="AN935" s="7"/>
      <c r="AO935" s="7"/>
      <c r="AP935" s="2"/>
      <c r="AQ935" s="2"/>
      <c r="AR935" s="2"/>
      <c r="AS935" s="7"/>
      <c r="AT935" s="2"/>
      <c r="AU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338"/>
      <c r="AI936" s="2"/>
      <c r="AJ936" s="2"/>
      <c r="AK936" s="2"/>
      <c r="AL936" s="2"/>
      <c r="AM936" s="2"/>
      <c r="AN936" s="7"/>
      <c r="AO936" s="7"/>
      <c r="AP936" s="2"/>
      <c r="AQ936" s="2"/>
      <c r="AR936" s="2"/>
      <c r="AS936" s="7"/>
      <c r="AT936" s="2"/>
      <c r="AU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338"/>
      <c r="AI937" s="2"/>
      <c r="AJ937" s="2"/>
      <c r="AK937" s="2"/>
      <c r="AL937" s="2"/>
      <c r="AM937" s="2"/>
      <c r="AN937" s="7"/>
      <c r="AO937" s="7"/>
      <c r="AP937" s="2"/>
      <c r="AQ937" s="2"/>
      <c r="AR937" s="2"/>
      <c r="AS937" s="7"/>
      <c r="AT937" s="2"/>
      <c r="AU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338"/>
      <c r="AI938" s="2"/>
      <c r="AJ938" s="2"/>
      <c r="AK938" s="2"/>
      <c r="AL938" s="2"/>
      <c r="AM938" s="2"/>
      <c r="AN938" s="7"/>
      <c r="AO938" s="7"/>
      <c r="AP938" s="2"/>
      <c r="AQ938" s="2"/>
      <c r="AR938" s="2"/>
      <c r="AS938" s="7"/>
      <c r="AT938" s="2"/>
      <c r="AU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338"/>
      <c r="AI939" s="2"/>
      <c r="AJ939" s="2"/>
      <c r="AK939" s="2"/>
      <c r="AL939" s="2"/>
      <c r="AM939" s="2"/>
      <c r="AN939" s="7"/>
      <c r="AO939" s="7"/>
      <c r="AP939" s="2"/>
      <c r="AQ939" s="2"/>
      <c r="AR939" s="2"/>
      <c r="AS939" s="7"/>
      <c r="AT939" s="2"/>
      <c r="AU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338"/>
      <c r="AI940" s="2"/>
      <c r="AJ940" s="2"/>
      <c r="AK940" s="2"/>
      <c r="AL940" s="2"/>
      <c r="AM940" s="2"/>
      <c r="AN940" s="7"/>
      <c r="AO940" s="7"/>
      <c r="AP940" s="2"/>
      <c r="AQ940" s="2"/>
      <c r="AR940" s="2"/>
      <c r="AS940" s="7"/>
      <c r="AT940" s="2"/>
      <c r="AU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338"/>
      <c r="AI941" s="2"/>
      <c r="AJ941" s="2"/>
      <c r="AK941" s="2"/>
      <c r="AL941" s="2"/>
      <c r="AM941" s="2"/>
      <c r="AN941" s="7"/>
      <c r="AO941" s="7"/>
      <c r="AP941" s="2"/>
      <c r="AQ941" s="2"/>
      <c r="AR941" s="2"/>
      <c r="AS941" s="7"/>
      <c r="AT941" s="2"/>
      <c r="AU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338"/>
      <c r="AI942" s="2"/>
      <c r="AJ942" s="2"/>
      <c r="AK942" s="2"/>
      <c r="AL942" s="2"/>
      <c r="AM942" s="2"/>
      <c r="AN942" s="7"/>
      <c r="AO942" s="7"/>
      <c r="AP942" s="2"/>
      <c r="AQ942" s="2"/>
      <c r="AR942" s="2"/>
      <c r="AS942" s="7"/>
      <c r="AT942" s="2"/>
      <c r="AU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338"/>
      <c r="AI943" s="2"/>
      <c r="AJ943" s="2"/>
      <c r="AK943" s="2"/>
      <c r="AL943" s="2"/>
      <c r="AM943" s="2"/>
      <c r="AN943" s="7"/>
      <c r="AO943" s="7"/>
      <c r="AP943" s="2"/>
      <c r="AQ943" s="2"/>
      <c r="AR943" s="2"/>
      <c r="AS943" s="7"/>
      <c r="AT943" s="2"/>
      <c r="AU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338"/>
      <c r="AI944" s="2"/>
      <c r="AJ944" s="2"/>
      <c r="AK944" s="2"/>
      <c r="AL944" s="2"/>
      <c r="AM944" s="2"/>
      <c r="AN944" s="7"/>
      <c r="AO944" s="7"/>
      <c r="AP944" s="2"/>
      <c r="AQ944" s="2"/>
      <c r="AR944" s="2"/>
      <c r="AS944" s="7"/>
      <c r="AT944" s="2"/>
      <c r="AU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338"/>
      <c r="AI945" s="2"/>
      <c r="AJ945" s="2"/>
      <c r="AK945" s="2"/>
      <c r="AL945" s="2"/>
      <c r="AM945" s="2"/>
      <c r="AN945" s="7"/>
      <c r="AO945" s="7"/>
      <c r="AP945" s="2"/>
      <c r="AQ945" s="2"/>
      <c r="AR945" s="2"/>
      <c r="AS945" s="7"/>
      <c r="AT945" s="2"/>
      <c r="AU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338"/>
      <c r="AI946" s="2"/>
      <c r="AJ946" s="2"/>
      <c r="AK946" s="2"/>
      <c r="AL946" s="2"/>
      <c r="AM946" s="2"/>
      <c r="AN946" s="7"/>
      <c r="AO946" s="7"/>
      <c r="AP946" s="2"/>
      <c r="AQ946" s="2"/>
      <c r="AR946" s="2"/>
      <c r="AS946" s="7"/>
      <c r="AT946" s="2"/>
      <c r="AU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338"/>
      <c r="AI947" s="2"/>
      <c r="AJ947" s="2"/>
      <c r="AK947" s="2"/>
      <c r="AL947" s="2"/>
      <c r="AM947" s="2"/>
      <c r="AN947" s="7"/>
      <c r="AO947" s="7"/>
      <c r="AP947" s="2"/>
      <c r="AQ947" s="2"/>
      <c r="AR947" s="2"/>
      <c r="AS947" s="7"/>
      <c r="AT947" s="2"/>
      <c r="AU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338"/>
      <c r="AI948" s="2"/>
      <c r="AJ948" s="2"/>
      <c r="AK948" s="2"/>
      <c r="AL948" s="2"/>
      <c r="AM948" s="2"/>
      <c r="AN948" s="7"/>
      <c r="AO948" s="7"/>
      <c r="AP948" s="2"/>
      <c r="AQ948" s="2"/>
      <c r="AR948" s="2"/>
      <c r="AS948" s="7"/>
      <c r="AT948" s="2"/>
      <c r="AU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338"/>
      <c r="AI949" s="2"/>
      <c r="AJ949" s="2"/>
      <c r="AK949" s="2"/>
      <c r="AL949" s="2"/>
      <c r="AM949" s="2"/>
      <c r="AN949" s="7"/>
      <c r="AO949" s="7"/>
      <c r="AP949" s="2"/>
      <c r="AQ949" s="2"/>
      <c r="AR949" s="2"/>
      <c r="AS949" s="7"/>
      <c r="AT949" s="2"/>
      <c r="AU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338"/>
      <c r="AI950" s="2"/>
      <c r="AJ950" s="2"/>
      <c r="AK950" s="2"/>
      <c r="AL950" s="2"/>
      <c r="AM950" s="2"/>
      <c r="AN950" s="7"/>
      <c r="AO950" s="7"/>
      <c r="AP950" s="2"/>
      <c r="AQ950" s="2"/>
      <c r="AR950" s="2"/>
      <c r="AS950" s="7"/>
      <c r="AT950" s="2"/>
      <c r="AU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338"/>
      <c r="AI951" s="2"/>
      <c r="AJ951" s="2"/>
      <c r="AK951" s="2"/>
      <c r="AL951" s="2"/>
      <c r="AM951" s="2"/>
      <c r="AN951" s="7"/>
      <c r="AO951" s="7"/>
      <c r="AP951" s="2"/>
      <c r="AQ951" s="2"/>
      <c r="AR951" s="2"/>
      <c r="AS951" s="7"/>
      <c r="AT951" s="2"/>
      <c r="AU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338"/>
      <c r="AI952" s="2"/>
      <c r="AJ952" s="2"/>
      <c r="AK952" s="2"/>
      <c r="AL952" s="2"/>
      <c r="AM952" s="2"/>
      <c r="AN952" s="7"/>
      <c r="AO952" s="7"/>
      <c r="AP952" s="2"/>
      <c r="AQ952" s="2"/>
      <c r="AR952" s="2"/>
      <c r="AS952" s="7"/>
      <c r="AT952" s="2"/>
      <c r="AU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338"/>
      <c r="AI953" s="2"/>
      <c r="AJ953" s="2"/>
      <c r="AK953" s="2"/>
      <c r="AL953" s="2"/>
      <c r="AM953" s="2"/>
      <c r="AN953" s="7"/>
      <c r="AO953" s="7"/>
      <c r="AP953" s="2"/>
      <c r="AQ953" s="2"/>
      <c r="AR953" s="2"/>
      <c r="AS953" s="7"/>
      <c r="AT953" s="2"/>
      <c r="AU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338"/>
      <c r="AI954" s="2"/>
      <c r="AJ954" s="2"/>
      <c r="AK954" s="2"/>
      <c r="AL954" s="2"/>
      <c r="AM954" s="2"/>
      <c r="AN954" s="7"/>
      <c r="AO954" s="7"/>
      <c r="AP954" s="2"/>
      <c r="AQ954" s="2"/>
      <c r="AR954" s="2"/>
      <c r="AS954" s="7"/>
      <c r="AT954" s="2"/>
      <c r="AU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338"/>
      <c r="AI955" s="2"/>
      <c r="AJ955" s="2"/>
      <c r="AK955" s="2"/>
      <c r="AL955" s="2"/>
      <c r="AM955" s="2"/>
      <c r="AN955" s="7"/>
      <c r="AO955" s="7"/>
      <c r="AP955" s="2"/>
      <c r="AQ955" s="2"/>
      <c r="AR955" s="2"/>
      <c r="AS955" s="7"/>
      <c r="AT955" s="2"/>
      <c r="AU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338"/>
      <c r="AI956" s="2"/>
      <c r="AJ956" s="2"/>
      <c r="AK956" s="2"/>
      <c r="AL956" s="2"/>
      <c r="AM956" s="2"/>
      <c r="AN956" s="7"/>
      <c r="AO956" s="7"/>
      <c r="AP956" s="2"/>
      <c r="AQ956" s="2"/>
      <c r="AR956" s="2"/>
      <c r="AS956" s="7"/>
      <c r="AT956" s="2"/>
      <c r="AU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338"/>
      <c r="AI957" s="2"/>
      <c r="AJ957" s="2"/>
      <c r="AK957" s="2"/>
      <c r="AL957" s="2"/>
      <c r="AM957" s="2"/>
      <c r="AN957" s="7"/>
      <c r="AO957" s="7"/>
      <c r="AP957" s="2"/>
      <c r="AQ957" s="2"/>
      <c r="AR957" s="2"/>
      <c r="AS957" s="7"/>
      <c r="AT957" s="2"/>
      <c r="AU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338"/>
      <c r="AI958" s="2"/>
      <c r="AJ958" s="2"/>
      <c r="AK958" s="2"/>
      <c r="AL958" s="2"/>
      <c r="AM958" s="2"/>
      <c r="AN958" s="7"/>
      <c r="AO958" s="7"/>
      <c r="AP958" s="2"/>
      <c r="AQ958" s="2"/>
      <c r="AR958" s="2"/>
      <c r="AS958" s="7"/>
      <c r="AT958" s="2"/>
      <c r="AU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338"/>
      <c r="AI959" s="2"/>
      <c r="AJ959" s="2"/>
      <c r="AK959" s="2"/>
      <c r="AL959" s="2"/>
      <c r="AM959" s="2"/>
      <c r="AN959" s="7"/>
      <c r="AO959" s="7"/>
      <c r="AP959" s="2"/>
      <c r="AQ959" s="2"/>
      <c r="AR959" s="2"/>
      <c r="AS959" s="7"/>
      <c r="AT959" s="2"/>
      <c r="AU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338"/>
      <c r="AI960" s="2"/>
      <c r="AJ960" s="2"/>
      <c r="AK960" s="2"/>
      <c r="AL960" s="2"/>
      <c r="AM960" s="2"/>
      <c r="AN960" s="7"/>
      <c r="AO960" s="7"/>
      <c r="AP960" s="2"/>
      <c r="AQ960" s="2"/>
      <c r="AR960" s="2"/>
      <c r="AS960" s="7"/>
      <c r="AT960" s="2"/>
      <c r="AU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338"/>
      <c r="AI961" s="2"/>
      <c r="AJ961" s="2"/>
      <c r="AK961" s="2"/>
      <c r="AL961" s="2"/>
      <c r="AM961" s="2"/>
      <c r="AN961" s="7"/>
      <c r="AO961" s="7"/>
      <c r="AP961" s="2"/>
      <c r="AQ961" s="2"/>
      <c r="AR961" s="2"/>
      <c r="AS961" s="7"/>
      <c r="AT961" s="2"/>
      <c r="AU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338"/>
      <c r="AI962" s="2"/>
      <c r="AJ962" s="2"/>
      <c r="AK962" s="2"/>
      <c r="AL962" s="2"/>
      <c r="AM962" s="2"/>
      <c r="AN962" s="7"/>
      <c r="AO962" s="7"/>
      <c r="AP962" s="2"/>
      <c r="AQ962" s="2"/>
      <c r="AR962" s="2"/>
      <c r="AS962" s="7"/>
      <c r="AT962" s="2"/>
      <c r="AU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338"/>
      <c r="AI963" s="2"/>
      <c r="AJ963" s="2"/>
      <c r="AK963" s="2"/>
      <c r="AL963" s="2"/>
      <c r="AM963" s="2"/>
      <c r="AN963" s="7"/>
      <c r="AO963" s="7"/>
      <c r="AP963" s="2"/>
      <c r="AQ963" s="2"/>
      <c r="AR963" s="2"/>
      <c r="AS963" s="7"/>
      <c r="AT963" s="2"/>
      <c r="AU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338"/>
      <c r="AI964" s="2"/>
      <c r="AJ964" s="2"/>
      <c r="AK964" s="2"/>
      <c r="AL964" s="2"/>
      <c r="AM964" s="2"/>
      <c r="AN964" s="7"/>
      <c r="AO964" s="7"/>
      <c r="AP964" s="2"/>
      <c r="AQ964" s="2"/>
      <c r="AR964" s="2"/>
      <c r="AS964" s="7"/>
      <c r="AT964" s="2"/>
      <c r="AU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338"/>
      <c r="AI965" s="2"/>
      <c r="AJ965" s="2"/>
      <c r="AK965" s="2"/>
      <c r="AL965" s="2"/>
      <c r="AM965" s="2"/>
      <c r="AN965" s="7"/>
      <c r="AO965" s="7"/>
      <c r="AP965" s="2"/>
      <c r="AQ965" s="2"/>
      <c r="AR965" s="2"/>
      <c r="AS965" s="7"/>
      <c r="AT965" s="2"/>
      <c r="AU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338"/>
      <c r="AI966" s="2"/>
      <c r="AJ966" s="2"/>
      <c r="AK966" s="2"/>
      <c r="AL966" s="2"/>
      <c r="AM966" s="2"/>
      <c r="AN966" s="7"/>
      <c r="AO966" s="7"/>
      <c r="AP966" s="2"/>
      <c r="AQ966" s="2"/>
      <c r="AR966" s="2"/>
      <c r="AS966" s="7"/>
      <c r="AT966" s="2"/>
      <c r="AU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338"/>
      <c r="AI967" s="2"/>
      <c r="AJ967" s="2"/>
      <c r="AK967" s="2"/>
      <c r="AL967" s="2"/>
      <c r="AM967" s="2"/>
      <c r="AN967" s="7"/>
      <c r="AO967" s="7"/>
      <c r="AP967" s="2"/>
      <c r="AQ967" s="2"/>
      <c r="AR967" s="2"/>
      <c r="AS967" s="7"/>
      <c r="AT967" s="2"/>
      <c r="AU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338"/>
      <c r="AI968" s="2"/>
      <c r="AJ968" s="2"/>
      <c r="AK968" s="2"/>
      <c r="AL968" s="2"/>
      <c r="AM968" s="2"/>
      <c r="AN968" s="7"/>
      <c r="AO968" s="7"/>
      <c r="AP968" s="2"/>
      <c r="AQ968" s="2"/>
      <c r="AR968" s="2"/>
      <c r="AS968" s="7"/>
      <c r="AT968" s="2"/>
      <c r="AU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338"/>
      <c r="AI969" s="2"/>
      <c r="AJ969" s="2"/>
      <c r="AK969" s="2"/>
      <c r="AL969" s="2"/>
      <c r="AM969" s="2"/>
      <c r="AN969" s="7"/>
      <c r="AO969" s="7"/>
      <c r="AP969" s="2"/>
      <c r="AQ969" s="2"/>
      <c r="AR969" s="2"/>
      <c r="AS969" s="7"/>
      <c r="AT969" s="2"/>
      <c r="AU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338"/>
      <c r="AI970" s="2"/>
      <c r="AJ970" s="2"/>
      <c r="AK970" s="2"/>
      <c r="AL970" s="2"/>
      <c r="AM970" s="2"/>
      <c r="AN970" s="7"/>
      <c r="AO970" s="7"/>
      <c r="AP970" s="2"/>
      <c r="AQ970" s="2"/>
      <c r="AR970" s="2"/>
      <c r="AS970" s="7"/>
      <c r="AT970" s="2"/>
      <c r="AU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338"/>
      <c r="AI971" s="2"/>
      <c r="AJ971" s="2"/>
      <c r="AK971" s="2"/>
      <c r="AL971" s="2"/>
      <c r="AM971" s="2"/>
      <c r="AN971" s="7"/>
      <c r="AO971" s="7"/>
      <c r="AP971" s="2"/>
      <c r="AQ971" s="2"/>
      <c r="AR971" s="2"/>
      <c r="AS971" s="7"/>
      <c r="AT971" s="2"/>
      <c r="AU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338"/>
      <c r="AI972" s="2"/>
      <c r="AJ972" s="2"/>
      <c r="AK972" s="2"/>
      <c r="AL972" s="2"/>
      <c r="AM972" s="2"/>
      <c r="AN972" s="7"/>
      <c r="AO972" s="7"/>
      <c r="AP972" s="2"/>
      <c r="AQ972" s="2"/>
      <c r="AR972" s="2"/>
      <c r="AS972" s="7"/>
      <c r="AT972" s="2"/>
      <c r="AU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338"/>
      <c r="AI973" s="2"/>
      <c r="AJ973" s="2"/>
      <c r="AK973" s="2"/>
      <c r="AL973" s="2"/>
      <c r="AM973" s="2"/>
      <c r="AN973" s="7"/>
      <c r="AO973" s="7"/>
      <c r="AP973" s="2"/>
      <c r="AQ973" s="2"/>
      <c r="AR973" s="2"/>
      <c r="AS973" s="7"/>
      <c r="AT973" s="2"/>
      <c r="AU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338"/>
      <c r="AI974" s="2"/>
      <c r="AJ974" s="2"/>
      <c r="AK974" s="2"/>
      <c r="AL974" s="2"/>
      <c r="AM974" s="2"/>
      <c r="AN974" s="7"/>
      <c r="AO974" s="7"/>
      <c r="AP974" s="2"/>
      <c r="AQ974" s="2"/>
      <c r="AR974" s="2"/>
      <c r="AS974" s="7"/>
      <c r="AT974" s="2"/>
      <c r="AU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338"/>
      <c r="AI975" s="2"/>
      <c r="AJ975" s="2"/>
      <c r="AK975" s="2"/>
      <c r="AL975" s="2"/>
      <c r="AM975" s="2"/>
      <c r="AN975" s="7"/>
      <c r="AO975" s="7"/>
      <c r="AP975" s="2"/>
      <c r="AQ975" s="2"/>
      <c r="AR975" s="2"/>
      <c r="AS975" s="7"/>
      <c r="AT975" s="2"/>
      <c r="AU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338"/>
      <c r="AI976" s="2"/>
      <c r="AJ976" s="2"/>
      <c r="AK976" s="2"/>
      <c r="AL976" s="2"/>
      <c r="AM976" s="2"/>
      <c r="AN976" s="7"/>
      <c r="AO976" s="7"/>
      <c r="AP976" s="2"/>
      <c r="AQ976" s="2"/>
      <c r="AR976" s="2"/>
      <c r="AS976" s="7"/>
      <c r="AT976" s="2"/>
      <c r="AU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338"/>
      <c r="AI977" s="2"/>
      <c r="AJ977" s="2"/>
      <c r="AK977" s="2"/>
      <c r="AL977" s="2"/>
      <c r="AM977" s="2"/>
      <c r="AN977" s="7"/>
      <c r="AO977" s="7"/>
      <c r="AP977" s="2"/>
      <c r="AQ977" s="2"/>
      <c r="AR977" s="2"/>
      <c r="AS977" s="7"/>
      <c r="AT977" s="2"/>
      <c r="AU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338"/>
      <c r="AI978" s="2"/>
      <c r="AJ978" s="2"/>
      <c r="AK978" s="2"/>
      <c r="AL978" s="2"/>
      <c r="AM978" s="2"/>
      <c r="AN978" s="7"/>
      <c r="AO978" s="7"/>
      <c r="AP978" s="2"/>
      <c r="AQ978" s="2"/>
      <c r="AR978" s="2"/>
      <c r="AS978" s="7"/>
      <c r="AT978" s="2"/>
      <c r="AU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338"/>
      <c r="AI979" s="2"/>
      <c r="AJ979" s="2"/>
      <c r="AK979" s="2"/>
      <c r="AL979" s="2"/>
      <c r="AM979" s="2"/>
      <c r="AN979" s="7"/>
      <c r="AO979" s="7"/>
      <c r="AP979" s="2"/>
      <c r="AQ979" s="2"/>
      <c r="AR979" s="2"/>
      <c r="AS979" s="7"/>
      <c r="AT979" s="2"/>
      <c r="AU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338"/>
      <c r="AI980" s="2"/>
      <c r="AJ980" s="2"/>
      <c r="AK980" s="2"/>
      <c r="AL980" s="2"/>
      <c r="AM980" s="2"/>
      <c r="AN980" s="7"/>
      <c r="AO980" s="7"/>
      <c r="AP980" s="2"/>
      <c r="AQ980" s="2"/>
      <c r="AR980" s="2"/>
      <c r="AS980" s="7"/>
      <c r="AT980" s="2"/>
      <c r="AU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338"/>
      <c r="AI981" s="2"/>
      <c r="AJ981" s="2"/>
      <c r="AK981" s="2"/>
      <c r="AL981" s="2"/>
      <c r="AM981" s="2"/>
      <c r="AN981" s="7"/>
      <c r="AO981" s="7"/>
      <c r="AP981" s="2"/>
      <c r="AQ981" s="2"/>
      <c r="AR981" s="2"/>
      <c r="AS981" s="7"/>
      <c r="AT981" s="2"/>
      <c r="AU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338"/>
      <c r="AI982" s="2"/>
      <c r="AJ982" s="2"/>
      <c r="AK982" s="2"/>
      <c r="AL982" s="2"/>
      <c r="AM982" s="2"/>
      <c r="AN982" s="7"/>
      <c r="AO982" s="7"/>
      <c r="AP982" s="2"/>
      <c r="AQ982" s="2"/>
      <c r="AR982" s="2"/>
      <c r="AS982" s="7"/>
      <c r="AT982" s="2"/>
      <c r="AU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338"/>
      <c r="AI983" s="2"/>
      <c r="AJ983" s="2"/>
      <c r="AK983" s="2"/>
      <c r="AL983" s="2"/>
      <c r="AM983" s="2"/>
      <c r="AN983" s="7"/>
      <c r="AO983" s="7"/>
      <c r="AP983" s="2"/>
      <c r="AQ983" s="2"/>
      <c r="AR983" s="2"/>
      <c r="AS983" s="7"/>
      <c r="AT983" s="2"/>
      <c r="AU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338"/>
      <c r="AI984" s="2"/>
      <c r="AJ984" s="2"/>
      <c r="AK984" s="2"/>
      <c r="AL984" s="2"/>
      <c r="AM984" s="2"/>
      <c r="AN984" s="7"/>
      <c r="AO984" s="7"/>
      <c r="AP984" s="2"/>
      <c r="AQ984" s="2"/>
      <c r="AR984" s="2"/>
      <c r="AS984" s="7"/>
      <c r="AT984" s="2"/>
      <c r="AU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338"/>
      <c r="AI985" s="2"/>
      <c r="AJ985" s="2"/>
      <c r="AK985" s="2"/>
      <c r="AL985" s="2"/>
      <c r="AM985" s="2"/>
      <c r="AN985" s="7"/>
      <c r="AO985" s="7"/>
      <c r="AP985" s="2"/>
      <c r="AQ985" s="2"/>
      <c r="AR985" s="2"/>
      <c r="AS985" s="7"/>
      <c r="AT985" s="2"/>
      <c r="AU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338"/>
      <c r="AI986" s="2"/>
      <c r="AJ986" s="2"/>
      <c r="AK986" s="2"/>
      <c r="AL986" s="2"/>
      <c r="AM986" s="2"/>
      <c r="AN986" s="7"/>
      <c r="AO986" s="7"/>
      <c r="AP986" s="2"/>
      <c r="AQ986" s="2"/>
      <c r="AR986" s="2"/>
      <c r="AS986" s="7"/>
      <c r="AT986" s="2"/>
      <c r="AU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338"/>
      <c r="AI987" s="2"/>
      <c r="AJ987" s="2"/>
      <c r="AK987" s="2"/>
      <c r="AL987" s="2"/>
      <c r="AM987" s="2"/>
      <c r="AN987" s="7"/>
      <c r="AO987" s="7"/>
      <c r="AP987" s="2"/>
      <c r="AQ987" s="2"/>
      <c r="AR987" s="2"/>
      <c r="AS987" s="7"/>
      <c r="AT987" s="2"/>
      <c r="AU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338"/>
      <c r="AI988" s="2"/>
      <c r="AJ988" s="2"/>
      <c r="AK988" s="2"/>
      <c r="AL988" s="2"/>
      <c r="AM988" s="2"/>
      <c r="AN988" s="7"/>
      <c r="AO988" s="7"/>
      <c r="AP988" s="2"/>
      <c r="AQ988" s="2"/>
      <c r="AR988" s="2"/>
      <c r="AS988" s="7"/>
      <c r="AT988" s="2"/>
      <c r="AU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338"/>
      <c r="AI989" s="2"/>
      <c r="AJ989" s="2"/>
      <c r="AK989" s="2"/>
      <c r="AL989" s="2"/>
      <c r="AM989" s="2"/>
      <c r="AN989" s="7"/>
      <c r="AO989" s="7"/>
      <c r="AP989" s="2"/>
      <c r="AQ989" s="2"/>
      <c r="AR989" s="2"/>
      <c r="AS989" s="7"/>
      <c r="AT989" s="2"/>
      <c r="AU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338"/>
      <c r="AI990" s="2"/>
      <c r="AJ990" s="2"/>
      <c r="AK990" s="2"/>
      <c r="AL990" s="2"/>
      <c r="AM990" s="2"/>
      <c r="AN990" s="7"/>
      <c r="AO990" s="7"/>
      <c r="AP990" s="2"/>
      <c r="AQ990" s="2"/>
      <c r="AR990" s="2"/>
      <c r="AS990" s="7"/>
      <c r="AT990" s="2"/>
      <c r="AU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338"/>
      <c r="AI991" s="2"/>
      <c r="AJ991" s="2"/>
      <c r="AK991" s="2"/>
      <c r="AL991" s="2"/>
      <c r="AM991" s="2"/>
      <c r="AN991" s="7"/>
      <c r="AO991" s="7"/>
      <c r="AP991" s="2"/>
      <c r="AQ991" s="2"/>
      <c r="AR991" s="2"/>
      <c r="AS991" s="7"/>
      <c r="AT991" s="2"/>
      <c r="AU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338"/>
      <c r="AI992" s="2"/>
      <c r="AJ992" s="2"/>
      <c r="AK992" s="2"/>
      <c r="AL992" s="2"/>
      <c r="AM992" s="2"/>
      <c r="AN992" s="7"/>
      <c r="AO992" s="7"/>
      <c r="AP992" s="2"/>
      <c r="AQ992" s="2"/>
      <c r="AR992" s="2"/>
      <c r="AS992" s="7"/>
      <c r="AT992" s="2"/>
      <c r="AU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338"/>
      <c r="AI993" s="2"/>
      <c r="AJ993" s="2"/>
      <c r="AK993" s="2"/>
      <c r="AL993" s="2"/>
      <c r="AM993" s="2"/>
      <c r="AN993" s="7"/>
      <c r="AO993" s="7"/>
      <c r="AP993" s="2"/>
      <c r="AQ993" s="2"/>
      <c r="AR993" s="2"/>
      <c r="AS993" s="7"/>
      <c r="AT993" s="2"/>
      <c r="AU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338"/>
      <c r="AI994" s="2"/>
      <c r="AJ994" s="2"/>
      <c r="AK994" s="2"/>
      <c r="AL994" s="2"/>
      <c r="AM994" s="2"/>
      <c r="AN994" s="7"/>
      <c r="AO994" s="7"/>
      <c r="AP994" s="2"/>
      <c r="AQ994" s="2"/>
      <c r="AR994" s="2"/>
      <c r="AS994" s="7"/>
      <c r="AT994" s="2"/>
      <c r="AU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338"/>
      <c r="AI995" s="2"/>
      <c r="AJ995" s="2"/>
      <c r="AK995" s="2"/>
      <c r="AL995" s="2"/>
      <c r="AM995" s="2"/>
      <c r="AN995" s="7"/>
      <c r="AO995" s="7"/>
      <c r="AP995" s="2"/>
      <c r="AQ995" s="2"/>
      <c r="AR995" s="2"/>
      <c r="AS995" s="7"/>
      <c r="AT995" s="2"/>
      <c r="AU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338"/>
      <c r="AI996" s="2"/>
      <c r="AJ996" s="2"/>
      <c r="AK996" s="2"/>
      <c r="AL996" s="2"/>
      <c r="AM996" s="2"/>
      <c r="AN996" s="7"/>
      <c r="AO996" s="7"/>
      <c r="AP996" s="2"/>
      <c r="AQ996" s="2"/>
      <c r="AR996" s="2"/>
      <c r="AS996" s="7"/>
      <c r="AT996" s="2"/>
      <c r="AU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338"/>
      <c r="AI997" s="2"/>
      <c r="AJ997" s="2"/>
      <c r="AK997" s="2"/>
      <c r="AL997" s="2"/>
      <c r="AM997" s="2"/>
      <c r="AN997" s="7"/>
      <c r="AO997" s="7"/>
      <c r="AP997" s="2"/>
      <c r="AQ997" s="2"/>
      <c r="AR997" s="2"/>
      <c r="AS997" s="7"/>
      <c r="AT997" s="2"/>
      <c r="AU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338"/>
      <c r="AI998" s="2"/>
      <c r="AJ998" s="2"/>
      <c r="AK998" s="2"/>
      <c r="AL998" s="2"/>
      <c r="AM998" s="2"/>
      <c r="AN998" s="7"/>
      <c r="AO998" s="7"/>
      <c r="AP998" s="2"/>
      <c r="AQ998" s="2"/>
      <c r="AR998" s="2"/>
      <c r="AS998" s="7"/>
      <c r="AT998" s="2"/>
      <c r="AU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338"/>
      <c r="AI999" s="2"/>
      <c r="AJ999" s="2"/>
      <c r="AK999" s="2"/>
      <c r="AL999" s="2"/>
      <c r="AM999" s="2"/>
      <c r="AN999" s="7"/>
      <c r="AO999" s="7"/>
      <c r="AP999" s="2"/>
      <c r="AQ999" s="2"/>
      <c r="AR999" s="2"/>
      <c r="AS999" s="7"/>
      <c r="AT999" s="2"/>
      <c r="AU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338"/>
      <c r="AI1000" s="2"/>
      <c r="AJ1000" s="2"/>
      <c r="AK1000" s="2"/>
      <c r="AL1000" s="2"/>
      <c r="AM1000" s="2"/>
      <c r="AN1000" s="7"/>
      <c r="AO1000" s="7"/>
      <c r="AP1000" s="2"/>
      <c r="AQ1000" s="2"/>
      <c r="AR1000" s="2"/>
      <c r="AS1000" s="7"/>
      <c r="AT1000" s="2"/>
      <c r="AU1000" s="2"/>
    </row>
  </sheetData>
  <mergeCells count="72">
    <mergeCell ref="J26:X26"/>
    <mergeCell ref="Z26:AF26"/>
    <mergeCell ref="AM19:AN19"/>
    <mergeCell ref="AM20:AN20"/>
    <mergeCell ref="AM21:AN21"/>
    <mergeCell ref="AM22:AN22"/>
    <mergeCell ref="AM23:AN23"/>
    <mergeCell ref="AM24:AN24"/>
    <mergeCell ref="AI26:AM26"/>
    <mergeCell ref="AI54:AN54"/>
    <mergeCell ref="B26:H26"/>
    <mergeCell ref="B27:H27"/>
    <mergeCell ref="J27:P27"/>
    <mergeCell ref="R27:X27"/>
    <mergeCell ref="Z27:AF27"/>
    <mergeCell ref="B37:P37"/>
    <mergeCell ref="B38:G38"/>
    <mergeCell ref="O40:P40"/>
    <mergeCell ref="B41:P41"/>
    <mergeCell ref="AI41:AN41"/>
    <mergeCell ref="H38:M38"/>
    <mergeCell ref="N38:P38"/>
    <mergeCell ref="F39:G39"/>
    <mergeCell ref="L39:M39"/>
    <mergeCell ref="O39:P39"/>
    <mergeCell ref="F40:G40"/>
    <mergeCell ref="L40:M40"/>
    <mergeCell ref="B42:P47"/>
    <mergeCell ref="D2:F2"/>
    <mergeCell ref="J2:K2"/>
    <mergeCell ref="O2:P2"/>
    <mergeCell ref="W2:X2"/>
    <mergeCell ref="AI5:AN5"/>
    <mergeCell ref="B4:AF4"/>
    <mergeCell ref="Z6:AF6"/>
    <mergeCell ref="Z7:AF7"/>
    <mergeCell ref="B5:AF5"/>
    <mergeCell ref="J6:X6"/>
    <mergeCell ref="AI6:AJ6"/>
    <mergeCell ref="B7:H7"/>
    <mergeCell ref="J7:P7"/>
    <mergeCell ref="R7:X7"/>
    <mergeCell ref="AI7:AJ7"/>
    <mergeCell ref="AI10:AJ10"/>
    <mergeCell ref="AI11:AJ11"/>
    <mergeCell ref="AI12:AJ12"/>
    <mergeCell ref="AI13:AJ13"/>
    <mergeCell ref="AI14:AJ24"/>
    <mergeCell ref="AK14:AK24"/>
    <mergeCell ref="AM6:AN6"/>
    <mergeCell ref="AM7:AN7"/>
    <mergeCell ref="AI8:AJ8"/>
    <mergeCell ref="AM8:AN8"/>
    <mergeCell ref="AI9:AJ9"/>
    <mergeCell ref="AM9:AN9"/>
    <mergeCell ref="AM10:AN10"/>
    <mergeCell ref="AP6:AR6"/>
    <mergeCell ref="AM11:AN11"/>
    <mergeCell ref="AM12:AN12"/>
    <mergeCell ref="AM13:AN13"/>
    <mergeCell ref="AM14:AN14"/>
    <mergeCell ref="AM15:AN15"/>
    <mergeCell ref="R16:AF16"/>
    <mergeCell ref="AM16:AN16"/>
    <mergeCell ref="AP15:AR15"/>
    <mergeCell ref="B16:P16"/>
    <mergeCell ref="B17:H17"/>
    <mergeCell ref="J17:P17"/>
    <mergeCell ref="R17:X17"/>
    <mergeCell ref="Z17:AF17"/>
    <mergeCell ref="AM17:AN17"/>
    <mergeCell ref="AM18:AN18"/>
  </mergeCells>
  <conditionalFormatting sqref="B7 B17 B27 J17 J27 R7 Z7 Z17">
    <cfRule type="expression" dxfId="0" priority="1">
      <formula>$J$2=1</formula>
    </cfRule>
  </conditionalFormatting>
  <conditionalFormatting sqref="B9:H14 J9:P14 R9:X14 Z9:AF14">
    <cfRule type="cellIs" dxfId="1" priority="2" operator="equal">
      <formula>""</formula>
    </cfRule>
  </conditionalFormatting>
  <conditionalFormatting sqref="B9:H14 J9:P14 R9:X14 Z9:AF14">
    <cfRule type="expression" dxfId="2" priority="3">
      <formula>OR(WEEKDAY(B9,1)=1,WEEKDAY(B9,1)=7)</formula>
    </cfRule>
  </conditionalFormatting>
  <conditionalFormatting sqref="B19:H24 J19:P24 Z19:AF24">
    <cfRule type="cellIs" dxfId="1" priority="4" operator="equal">
      <formula>""</formula>
    </cfRule>
  </conditionalFormatting>
  <conditionalFormatting sqref="B19:H24 J19:P24 Z19:AF24">
    <cfRule type="expression" dxfId="2" priority="5">
      <formula>OR(WEEKDAY(B19,1)=1,WEEKDAY(B19,1)=7)</formula>
    </cfRule>
  </conditionalFormatting>
  <conditionalFormatting sqref="B29:H34 J29:P34 R29:X34">
    <cfRule type="cellIs" dxfId="1" priority="6" operator="equal">
      <formula>""</formula>
    </cfRule>
  </conditionalFormatting>
  <conditionalFormatting sqref="B29:H34 J29:P34 R29:X34">
    <cfRule type="expression" dxfId="2" priority="7">
      <formula>OR(WEEKDAY(B29,1)=1,WEEKDAY(B29,1)=7)</formula>
    </cfRule>
  </conditionalFormatting>
  <conditionalFormatting sqref="J7">
    <cfRule type="expression" dxfId="0" priority="8">
      <formula>$J$2=1</formula>
    </cfRule>
  </conditionalFormatting>
  <conditionalFormatting sqref="R17">
    <cfRule type="expression" dxfId="0" priority="9">
      <formula>$J$2=1</formula>
    </cfRule>
  </conditionalFormatting>
  <conditionalFormatting sqref="R27">
    <cfRule type="expression" dxfId="0" priority="10">
      <formula>$J$2=1</formula>
    </cfRule>
  </conditionalFormatting>
  <conditionalFormatting sqref="R19:X24">
    <cfRule type="cellIs" dxfId="1" priority="11" operator="equal">
      <formula>""</formula>
    </cfRule>
  </conditionalFormatting>
  <conditionalFormatting sqref="R19:X24">
    <cfRule type="expression" dxfId="2" priority="12">
      <formula>OR(WEEKDAY(R19,1)=1,WEEKDAY(R19,1)=7)</formula>
    </cfRule>
  </conditionalFormatting>
  <conditionalFormatting sqref="Z27">
    <cfRule type="expression" dxfId="0" priority="13">
      <formula>$J$2=1</formula>
    </cfRule>
  </conditionalFormatting>
  <conditionalFormatting sqref="Z29:AF34">
    <cfRule type="cellIs" dxfId="1" priority="14" operator="equal">
      <formula>""</formula>
    </cfRule>
  </conditionalFormatting>
  <conditionalFormatting sqref="Z29:AF34">
    <cfRule type="expression" dxfId="2" priority="15">
      <formula>OR(WEEKDAY(Z29,1)=1,WEEKDAY(Z29,1)=7)</formula>
    </cfRule>
  </conditionalFormatting>
  <printOptions/>
  <pageMargins bottom="0.75" footer="0.0" header="0.0" left="0.7" right="0.7" top="0.75"/>
  <pageSetup paperSize="3"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10.71"/>
    <col customWidth="1" min="4" max="4" width="21.71"/>
    <col customWidth="1" min="5" max="26" width="10.71"/>
  </cols>
  <sheetData>
    <row r="1">
      <c r="A1" s="562">
        <f>(AM835-PM416)</f>
        <v>0</v>
      </c>
    </row>
    <row r="2">
      <c r="D2" s="562" t="s">
        <v>163</v>
      </c>
      <c r="E2" s="562" t="s">
        <v>164</v>
      </c>
    </row>
    <row r="3">
      <c r="A3" s="562" t="str">
        <f>TIMEVALUE(835-1616)</f>
        <v>#VALUE!</v>
      </c>
      <c r="D3" s="563">
        <v>0.3576388888888889</v>
      </c>
      <c r="E3" s="563">
        <v>0.3576388888888889</v>
      </c>
      <c r="F3" s="563">
        <v>0.4763888888888889</v>
      </c>
    </row>
    <row r="4">
      <c r="D4" s="563">
        <v>0.6777777777777777</v>
      </c>
      <c r="E4" s="563">
        <v>0.53125</v>
      </c>
      <c r="F4" s="563">
        <v>0.4923611111111111</v>
      </c>
    </row>
    <row r="6">
      <c r="D6" s="564">
        <f t="shared" ref="D6:F6" si="1">D4-D3</f>
        <v>0.3201388889</v>
      </c>
      <c r="E6" s="564">
        <f t="shared" si="1"/>
        <v>0.1736111111</v>
      </c>
      <c r="F6" s="564">
        <f t="shared" si="1"/>
        <v>0.01597222222</v>
      </c>
      <c r="G6" s="564">
        <f>D6-F6</f>
        <v>0.3041666667</v>
      </c>
    </row>
    <row r="15">
      <c r="D15" s="562" t="s">
        <v>165</v>
      </c>
    </row>
    <row r="16">
      <c r="D16" s="564">
        <v>0.3229166666666667</v>
      </c>
      <c r="E16" s="562">
        <v>0.15</v>
      </c>
    </row>
    <row r="17">
      <c r="D17" s="562" t="s">
        <v>166</v>
      </c>
      <c r="E17" s="562">
        <v>1.0</v>
      </c>
    </row>
    <row r="18">
      <c r="D18" s="562" t="s">
        <v>167</v>
      </c>
      <c r="E18" s="562">
        <v>1.0</v>
      </c>
    </row>
    <row r="19">
      <c r="D19" s="562" t="s">
        <v>168</v>
      </c>
      <c r="E19" s="562">
        <v>1.0</v>
      </c>
    </row>
    <row r="20">
      <c r="D20" s="562" t="s">
        <v>169</v>
      </c>
      <c r="E20" s="562">
        <v>1.0</v>
      </c>
    </row>
    <row r="21" ht="15.75" customHeight="1">
      <c r="D21" s="562" t="s">
        <v>170</v>
      </c>
      <c r="E21" s="562">
        <v>1.0</v>
      </c>
    </row>
    <row r="22" ht="15.75" customHeight="1">
      <c r="D22" s="562" t="s">
        <v>171</v>
      </c>
      <c r="E22" s="562">
        <v>1.0</v>
      </c>
    </row>
    <row r="23" ht="15.75" customHeight="1">
      <c r="D23" s="562" t="s">
        <v>172</v>
      </c>
      <c r="E23" s="562">
        <v>1.0</v>
      </c>
    </row>
    <row r="24" ht="15.75" customHeight="1">
      <c r="D24" s="562" t="s">
        <v>173</v>
      </c>
      <c r="E24" s="562">
        <v>1.0</v>
      </c>
    </row>
    <row r="25" ht="15.75" customHeight="1">
      <c r="D25" s="564">
        <v>0.17708333333333334</v>
      </c>
      <c r="E25" s="562">
        <v>0.15</v>
      </c>
      <c r="F25" s="562">
        <v>-0.3</v>
      </c>
    </row>
    <row r="26" ht="15.75" customHeight="1">
      <c r="E26" s="562">
        <f>SUM(E16:E25)</f>
        <v>8.3</v>
      </c>
      <c r="F26" s="562">
        <v>-0.3</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71"/>
    <col customWidth="1" min="2" max="2" width="13.14"/>
    <col customWidth="1" min="3" max="3" width="12.14"/>
    <col customWidth="1" min="4" max="4" width="22.86"/>
    <col customWidth="1" min="5" max="5" width="19.86"/>
    <col customWidth="1" min="6" max="6" width="47.14"/>
    <col customWidth="1" min="7" max="7" width="11.71"/>
    <col customWidth="1" min="8" max="8" width="19.14"/>
    <col customWidth="1" min="9" max="9" width="1.86"/>
    <col customWidth="1" min="10" max="12" width="15.14"/>
    <col customWidth="1" min="13" max="13" width="24.86"/>
    <col customWidth="1" min="14" max="14" width="20.86"/>
    <col customWidth="1" min="15" max="15" width="20.71"/>
    <col customWidth="1" min="16" max="26" width="15.14"/>
  </cols>
  <sheetData>
    <row r="1" ht="18.75" customHeight="1">
      <c r="A1" s="565" t="s">
        <v>174</v>
      </c>
      <c r="B1" s="25"/>
      <c r="C1" s="25"/>
      <c r="D1" s="25"/>
      <c r="E1" s="25"/>
      <c r="F1" s="25"/>
      <c r="G1" s="25"/>
      <c r="H1" s="26"/>
      <c r="I1" s="566"/>
      <c r="J1" s="24" t="s">
        <v>10</v>
      </c>
      <c r="K1" s="25"/>
      <c r="L1" s="25"/>
      <c r="M1" s="25"/>
      <c r="N1" s="25"/>
      <c r="O1" s="26"/>
    </row>
    <row r="2" ht="18.75" customHeight="1">
      <c r="A2" s="567" t="s">
        <v>175</v>
      </c>
      <c r="B2" s="568" t="s">
        <v>176</v>
      </c>
      <c r="C2" s="569" t="s">
        <v>177</v>
      </c>
      <c r="D2" s="569" t="s">
        <v>178</v>
      </c>
      <c r="E2" s="569" t="s">
        <v>179</v>
      </c>
      <c r="F2" s="569" t="s">
        <v>180</v>
      </c>
      <c r="G2" s="569" t="s">
        <v>181</v>
      </c>
      <c r="H2" s="570" t="s">
        <v>182</v>
      </c>
      <c r="I2" s="571"/>
      <c r="J2" s="256" t="s">
        <v>14</v>
      </c>
      <c r="K2" s="257"/>
      <c r="L2" s="258" t="s">
        <v>15</v>
      </c>
      <c r="M2" s="278" t="s">
        <v>16</v>
      </c>
      <c r="N2" s="279" t="s">
        <v>17</v>
      </c>
      <c r="O2" s="280"/>
    </row>
    <row r="3" ht="19.5" customHeight="1">
      <c r="A3" s="572" t="s">
        <v>183</v>
      </c>
      <c r="B3" s="573"/>
      <c r="C3" s="574" t="s">
        <v>165</v>
      </c>
      <c r="D3" s="575"/>
      <c r="E3" s="575"/>
      <c r="F3" s="575"/>
      <c r="G3" s="575"/>
      <c r="H3" s="576"/>
      <c r="I3" s="577"/>
      <c r="J3" s="261" t="s">
        <v>18</v>
      </c>
      <c r="K3" s="44"/>
      <c r="L3" s="45" t="s">
        <v>19</v>
      </c>
      <c r="M3" s="262" t="s">
        <v>20</v>
      </c>
      <c r="N3" s="578" t="s">
        <v>113</v>
      </c>
      <c r="O3" s="270"/>
    </row>
    <row r="4" ht="18.75" customHeight="1">
      <c r="A4" s="579"/>
      <c r="B4" s="580"/>
      <c r="C4" s="581" t="s">
        <v>184</v>
      </c>
      <c r="D4" s="582"/>
      <c r="E4" s="582"/>
      <c r="F4" s="582"/>
      <c r="G4" s="582"/>
      <c r="H4" s="583"/>
      <c r="I4" s="584"/>
      <c r="J4" s="263" t="s">
        <v>22</v>
      </c>
      <c r="K4" s="44"/>
      <c r="L4" s="53" t="s">
        <v>23</v>
      </c>
      <c r="M4" s="262" t="s">
        <v>24</v>
      </c>
      <c r="N4" s="585" t="s">
        <v>114</v>
      </c>
      <c r="O4" s="270"/>
    </row>
    <row r="5" ht="18.75" customHeight="1">
      <c r="A5" s="586"/>
      <c r="B5" s="587"/>
      <c r="C5" s="588"/>
      <c r="D5" s="589"/>
      <c r="E5" s="589"/>
      <c r="F5" s="589"/>
      <c r="G5" s="589"/>
      <c r="H5" s="590"/>
      <c r="I5" s="584"/>
      <c r="J5" s="264" t="s">
        <v>26</v>
      </c>
      <c r="K5" s="44"/>
      <c r="L5" s="45" t="s">
        <v>23</v>
      </c>
      <c r="M5" s="265" t="s">
        <v>27</v>
      </c>
      <c r="N5" s="591" t="s">
        <v>115</v>
      </c>
      <c r="O5" s="270"/>
    </row>
    <row r="6" ht="18.75" customHeight="1">
      <c r="A6" s="592" t="s">
        <v>185</v>
      </c>
      <c r="B6" s="593">
        <v>45170.0</v>
      </c>
      <c r="C6" s="594" t="s">
        <v>186</v>
      </c>
      <c r="D6" s="595" t="s">
        <v>187</v>
      </c>
      <c r="E6" s="595" t="s">
        <v>188</v>
      </c>
      <c r="F6" s="595" t="s">
        <v>189</v>
      </c>
      <c r="G6" s="595" t="s">
        <v>190</v>
      </c>
      <c r="H6" s="596" t="s">
        <v>191</v>
      </c>
      <c r="I6" s="584"/>
      <c r="J6" s="266" t="s">
        <v>29</v>
      </c>
      <c r="K6" s="75"/>
      <c r="L6" s="90" t="s">
        <v>23</v>
      </c>
      <c r="M6" s="267" t="s">
        <v>30</v>
      </c>
      <c r="N6" s="597" t="s">
        <v>96</v>
      </c>
      <c r="O6" s="283"/>
    </row>
    <row r="7" ht="21.0" customHeight="1">
      <c r="A7" s="579"/>
      <c r="B7" s="580">
        <v>45174.0</v>
      </c>
      <c r="C7" s="581" t="s">
        <v>186</v>
      </c>
      <c r="D7" s="582" t="s">
        <v>192</v>
      </c>
      <c r="E7" s="582" t="s">
        <v>188</v>
      </c>
      <c r="F7" s="582" t="s">
        <v>193</v>
      </c>
      <c r="G7" s="582" t="s">
        <v>190</v>
      </c>
      <c r="H7" s="583" t="s">
        <v>194</v>
      </c>
      <c r="I7" s="584"/>
      <c r="J7" s="268"/>
      <c r="K7" s="84"/>
      <c r="L7" s="85"/>
      <c r="M7" s="84"/>
      <c r="N7" s="83"/>
      <c r="O7" s="288"/>
    </row>
    <row r="8" ht="15.75" customHeight="1">
      <c r="A8" s="579"/>
      <c r="B8" s="580"/>
      <c r="C8" s="581"/>
      <c r="D8" s="582"/>
      <c r="E8" s="582"/>
      <c r="F8" s="582"/>
      <c r="G8" s="582"/>
      <c r="H8" s="583"/>
      <c r="I8" s="584"/>
      <c r="J8" s="269" t="s">
        <v>32</v>
      </c>
      <c r="K8" s="44"/>
      <c r="L8" s="45" t="s">
        <v>23</v>
      </c>
      <c r="M8" s="262" t="s">
        <v>33</v>
      </c>
      <c r="N8" s="598" t="s">
        <v>108</v>
      </c>
      <c r="O8" s="270"/>
    </row>
    <row r="9" ht="18.75" customHeight="1">
      <c r="A9" s="599"/>
      <c r="B9" s="600"/>
      <c r="C9" s="601"/>
      <c r="D9" s="602"/>
      <c r="E9" s="602"/>
      <c r="F9" s="602"/>
      <c r="G9" s="602"/>
      <c r="H9" s="603"/>
      <c r="I9" s="604"/>
      <c r="J9" s="271" t="s">
        <v>35</v>
      </c>
      <c r="K9" s="75"/>
      <c r="L9" s="90" t="s">
        <v>23</v>
      </c>
      <c r="M9" s="265" t="s">
        <v>36</v>
      </c>
      <c r="N9" s="578" t="s">
        <v>109</v>
      </c>
      <c r="O9" s="270"/>
    </row>
    <row r="10" ht="18.75" customHeight="1">
      <c r="A10" s="605" t="s">
        <v>195</v>
      </c>
      <c r="B10" s="573"/>
      <c r="C10" s="574"/>
      <c r="D10" s="575"/>
      <c r="E10" s="575"/>
      <c r="F10" s="575"/>
      <c r="G10" s="575"/>
      <c r="H10" s="576"/>
      <c r="J10" s="161"/>
      <c r="K10" s="92"/>
      <c r="L10" s="93"/>
      <c r="M10" s="265" t="s">
        <v>38</v>
      </c>
      <c r="N10" s="578">
        <v>45173.0</v>
      </c>
      <c r="O10" s="270"/>
    </row>
    <row r="11" ht="18.75" customHeight="1">
      <c r="A11" s="579"/>
      <c r="B11" s="580"/>
      <c r="C11" s="581"/>
      <c r="D11" s="582"/>
      <c r="E11" s="582"/>
      <c r="F11" s="582"/>
      <c r="G11" s="582"/>
      <c r="H11" s="583"/>
      <c r="J11" s="161"/>
      <c r="K11" s="92"/>
      <c r="L11" s="93"/>
      <c r="M11" s="272" t="s">
        <v>39</v>
      </c>
      <c r="N11" s="578">
        <v>45208.0</v>
      </c>
      <c r="O11" s="270"/>
    </row>
    <row r="12" ht="18.75" customHeight="1">
      <c r="A12" s="579"/>
      <c r="B12" s="580"/>
      <c r="C12" s="581"/>
      <c r="D12" s="582"/>
      <c r="E12" s="582"/>
      <c r="F12" s="582"/>
      <c r="G12" s="582"/>
      <c r="H12" s="583"/>
      <c r="J12" s="161"/>
      <c r="K12" s="92"/>
      <c r="L12" s="93"/>
      <c r="M12" s="265" t="s">
        <v>43</v>
      </c>
      <c r="N12" s="578">
        <v>45240.0</v>
      </c>
      <c r="O12" s="270"/>
    </row>
    <row r="13" ht="18.75" customHeight="1">
      <c r="A13" s="586"/>
      <c r="B13" s="587"/>
      <c r="C13" s="588"/>
      <c r="D13" s="589"/>
      <c r="E13" s="589"/>
      <c r="F13" s="589"/>
      <c r="G13" s="589"/>
      <c r="H13" s="590"/>
      <c r="J13" s="161"/>
      <c r="K13" s="92"/>
      <c r="L13" s="93"/>
      <c r="M13" s="265" t="s">
        <v>44</v>
      </c>
      <c r="N13" s="578" t="s">
        <v>98</v>
      </c>
      <c r="O13" s="270"/>
    </row>
    <row r="14" ht="18.75" customHeight="1">
      <c r="A14" s="606" t="s">
        <v>196</v>
      </c>
      <c r="B14" s="593"/>
      <c r="C14" s="594"/>
      <c r="D14" s="595"/>
      <c r="E14" s="595"/>
      <c r="F14" s="595"/>
      <c r="G14" s="595"/>
      <c r="H14" s="596"/>
      <c r="J14" s="161"/>
      <c r="K14" s="92"/>
      <c r="L14" s="93"/>
      <c r="M14" s="265" t="s">
        <v>46</v>
      </c>
      <c r="N14" s="578" t="s">
        <v>110</v>
      </c>
      <c r="O14" s="270"/>
    </row>
    <row r="15" ht="18.75" customHeight="1">
      <c r="A15" s="579"/>
      <c r="B15" s="580"/>
      <c r="C15" s="581"/>
      <c r="D15" s="582"/>
      <c r="E15" s="582"/>
      <c r="F15" s="582"/>
      <c r="G15" s="582"/>
      <c r="H15" s="583"/>
      <c r="J15" s="161"/>
      <c r="K15" s="92"/>
      <c r="L15" s="93"/>
      <c r="M15" s="265" t="s">
        <v>48</v>
      </c>
      <c r="N15" s="578">
        <v>45306.0</v>
      </c>
      <c r="O15" s="270"/>
    </row>
    <row r="16" ht="18.75" customHeight="1">
      <c r="A16" s="579"/>
      <c r="B16" s="580"/>
      <c r="C16" s="581"/>
      <c r="D16" s="582"/>
      <c r="E16" s="582"/>
      <c r="F16" s="582"/>
      <c r="G16" s="582"/>
      <c r="H16" s="583"/>
      <c r="J16" s="161"/>
      <c r="K16" s="92"/>
      <c r="L16" s="93"/>
      <c r="M16" s="265" t="s">
        <v>100</v>
      </c>
      <c r="N16" s="578">
        <v>45341.0</v>
      </c>
      <c r="O16" s="270"/>
    </row>
    <row r="17" ht="18.75" customHeight="1">
      <c r="A17" s="599"/>
      <c r="B17" s="600"/>
      <c r="C17" s="601"/>
      <c r="D17" s="602"/>
      <c r="E17" s="602"/>
      <c r="F17" s="602"/>
      <c r="G17" s="602"/>
      <c r="H17" s="603"/>
      <c r="J17" s="161"/>
      <c r="K17" s="92"/>
      <c r="L17" s="93"/>
      <c r="M17" s="265" t="s">
        <v>49</v>
      </c>
      <c r="N17" s="578" t="s">
        <v>111</v>
      </c>
      <c r="O17" s="270"/>
    </row>
    <row r="18" ht="18.75" customHeight="1">
      <c r="A18" s="607" t="s">
        <v>197</v>
      </c>
      <c r="B18" s="573"/>
      <c r="C18" s="574"/>
      <c r="D18" s="575"/>
      <c r="E18" s="575"/>
      <c r="F18" s="575"/>
      <c r="G18" s="575"/>
      <c r="H18" s="576"/>
      <c r="J18" s="161"/>
      <c r="K18" s="92"/>
      <c r="L18" s="93"/>
      <c r="M18" s="265" t="s">
        <v>51</v>
      </c>
      <c r="N18" s="578">
        <v>45439.0</v>
      </c>
      <c r="O18" s="270"/>
    </row>
    <row r="19" ht="18.75" customHeight="1">
      <c r="A19" s="579"/>
      <c r="B19" s="580"/>
      <c r="C19" s="581"/>
      <c r="D19" s="582"/>
      <c r="E19" s="582"/>
      <c r="F19" s="582"/>
      <c r="G19" s="582"/>
      <c r="H19" s="583"/>
      <c r="J19" s="186"/>
      <c r="K19" s="99"/>
      <c r="L19" s="100"/>
      <c r="M19" s="274" t="s">
        <v>52</v>
      </c>
      <c r="N19" s="608">
        <v>45462.0</v>
      </c>
      <c r="O19" s="275"/>
    </row>
    <row r="20" ht="18.75" customHeight="1">
      <c r="A20" s="579"/>
      <c r="B20" s="580"/>
      <c r="C20" s="581"/>
      <c r="D20" s="582"/>
      <c r="E20" s="582"/>
      <c r="F20" s="582"/>
      <c r="G20" s="582"/>
      <c r="H20" s="583"/>
    </row>
    <row r="21" ht="18.75" customHeight="1">
      <c r="A21" s="586"/>
      <c r="B21" s="587"/>
      <c r="C21" s="588"/>
      <c r="D21" s="589"/>
      <c r="E21" s="589"/>
      <c r="F21" s="589"/>
      <c r="G21" s="589"/>
      <c r="H21" s="590"/>
    </row>
    <row r="22" ht="18.75" customHeight="1">
      <c r="A22" s="609" t="s">
        <v>198</v>
      </c>
      <c r="B22" s="593"/>
      <c r="C22" s="594"/>
      <c r="D22" s="595"/>
      <c r="E22" s="595"/>
      <c r="F22" s="595"/>
      <c r="G22" s="595"/>
      <c r="H22" s="596"/>
    </row>
    <row r="23" ht="18.75" customHeight="1">
      <c r="A23" s="579"/>
      <c r="B23" s="580"/>
      <c r="C23" s="581"/>
      <c r="D23" s="582"/>
      <c r="E23" s="582"/>
      <c r="F23" s="582"/>
      <c r="G23" s="582"/>
      <c r="H23" s="583"/>
    </row>
    <row r="24" ht="18.75" customHeight="1">
      <c r="A24" s="579"/>
      <c r="B24" s="580"/>
      <c r="C24" s="581"/>
      <c r="D24" s="582"/>
      <c r="E24" s="582"/>
      <c r="F24" s="582"/>
      <c r="G24" s="582"/>
      <c r="H24" s="583"/>
    </row>
    <row r="25" ht="18.75" customHeight="1">
      <c r="A25" s="599"/>
      <c r="B25" s="600"/>
      <c r="C25" s="601"/>
      <c r="D25" s="602"/>
      <c r="E25" s="602"/>
      <c r="F25" s="602"/>
      <c r="G25" s="602"/>
      <c r="H25" s="603"/>
    </row>
    <row r="26" ht="18.75" customHeight="1">
      <c r="A26" s="610" t="s">
        <v>199</v>
      </c>
      <c r="B26" s="573"/>
      <c r="C26" s="574"/>
      <c r="D26" s="575"/>
      <c r="E26" s="575"/>
      <c r="F26" s="575"/>
      <c r="G26" s="575"/>
      <c r="H26" s="576"/>
    </row>
    <row r="27" ht="18.75" customHeight="1">
      <c r="A27" s="579"/>
      <c r="B27" s="580"/>
      <c r="C27" s="581"/>
      <c r="D27" s="582"/>
      <c r="E27" s="582"/>
      <c r="F27" s="582"/>
      <c r="G27" s="582"/>
      <c r="H27" s="583"/>
    </row>
    <row r="28" ht="18.75" customHeight="1">
      <c r="A28" s="579"/>
      <c r="B28" s="580"/>
      <c r="C28" s="581"/>
      <c r="D28" s="582"/>
      <c r="E28" s="582"/>
      <c r="F28" s="582"/>
      <c r="G28" s="582"/>
      <c r="H28" s="583"/>
    </row>
    <row r="29" ht="18.75" customHeight="1">
      <c r="A29" s="586"/>
      <c r="B29" s="587"/>
      <c r="C29" s="588"/>
      <c r="D29" s="589"/>
      <c r="E29" s="589"/>
      <c r="F29" s="589"/>
      <c r="G29" s="589"/>
      <c r="H29" s="590"/>
    </row>
    <row r="30" ht="18.75" customHeight="1">
      <c r="A30" s="611" t="s">
        <v>200</v>
      </c>
      <c r="B30" s="593"/>
      <c r="C30" s="594"/>
      <c r="D30" s="595"/>
      <c r="E30" s="595"/>
      <c r="F30" s="595"/>
      <c r="G30" s="595"/>
      <c r="H30" s="596"/>
    </row>
    <row r="31" ht="18.75" customHeight="1">
      <c r="A31" s="579"/>
      <c r="B31" s="580"/>
      <c r="C31" s="581"/>
      <c r="D31" s="582"/>
      <c r="E31" s="582"/>
      <c r="F31" s="582"/>
      <c r="G31" s="582"/>
      <c r="H31" s="583"/>
    </row>
    <row r="32" ht="18.75" customHeight="1">
      <c r="A32" s="579"/>
      <c r="B32" s="580"/>
      <c r="C32" s="581"/>
      <c r="D32" s="582"/>
      <c r="E32" s="582"/>
      <c r="F32" s="582"/>
      <c r="G32" s="582"/>
      <c r="H32" s="583"/>
    </row>
    <row r="33" ht="18.75" customHeight="1">
      <c r="A33" s="599"/>
      <c r="B33" s="600"/>
      <c r="C33" s="601"/>
      <c r="D33" s="602"/>
      <c r="E33" s="602"/>
      <c r="F33" s="602"/>
      <c r="G33" s="602"/>
      <c r="H33" s="603"/>
    </row>
    <row r="34" ht="18.75" customHeight="1">
      <c r="A34" s="612" t="s">
        <v>201</v>
      </c>
      <c r="B34" s="573"/>
      <c r="C34" s="574"/>
      <c r="D34" s="575"/>
      <c r="E34" s="575"/>
      <c r="F34" s="575"/>
      <c r="G34" s="575"/>
      <c r="H34" s="576"/>
    </row>
    <row r="35" ht="18.75" customHeight="1">
      <c r="A35" s="579"/>
      <c r="B35" s="580"/>
      <c r="C35" s="581"/>
      <c r="D35" s="582"/>
      <c r="E35" s="582"/>
      <c r="F35" s="582"/>
      <c r="G35" s="582"/>
      <c r="H35" s="583"/>
    </row>
    <row r="36" ht="18.75" customHeight="1">
      <c r="A36" s="579"/>
      <c r="B36" s="580"/>
      <c r="C36" s="581"/>
      <c r="D36" s="582"/>
      <c r="E36" s="582"/>
      <c r="F36" s="582"/>
      <c r="G36" s="582"/>
      <c r="H36" s="583"/>
    </row>
    <row r="37" ht="18.75" customHeight="1">
      <c r="A37" s="586"/>
      <c r="B37" s="587"/>
      <c r="C37" s="588"/>
      <c r="D37" s="589"/>
      <c r="E37" s="589"/>
      <c r="F37" s="589"/>
      <c r="G37" s="589"/>
      <c r="H37" s="590"/>
    </row>
    <row r="38" ht="18.75" customHeight="1">
      <c r="A38" s="613" t="s">
        <v>202</v>
      </c>
      <c r="B38" s="593"/>
      <c r="C38" s="594"/>
      <c r="D38" s="595"/>
      <c r="E38" s="595"/>
      <c r="F38" s="595"/>
      <c r="G38" s="595"/>
      <c r="H38" s="596"/>
    </row>
    <row r="39" ht="18.75" customHeight="1">
      <c r="A39" s="579"/>
      <c r="B39" s="580"/>
      <c r="C39" s="581"/>
      <c r="D39" s="582"/>
      <c r="E39" s="582"/>
      <c r="F39" s="582"/>
      <c r="G39" s="582"/>
      <c r="H39" s="583"/>
    </row>
    <row r="40" ht="18.75" customHeight="1">
      <c r="A40" s="579"/>
      <c r="B40" s="580"/>
      <c r="C40" s="581"/>
      <c r="D40" s="582"/>
      <c r="E40" s="582"/>
      <c r="F40" s="582"/>
      <c r="G40" s="582"/>
      <c r="H40" s="583"/>
    </row>
    <row r="41" ht="18.75" customHeight="1">
      <c r="A41" s="599"/>
      <c r="B41" s="600"/>
      <c r="C41" s="601"/>
      <c r="D41" s="602"/>
      <c r="E41" s="602"/>
      <c r="F41" s="602"/>
      <c r="G41" s="602"/>
      <c r="H41" s="603"/>
    </row>
    <row r="42" ht="18.75" customHeight="1">
      <c r="A42" s="614" t="s">
        <v>203</v>
      </c>
      <c r="B42" s="573"/>
      <c r="C42" s="574"/>
      <c r="D42" s="575"/>
      <c r="E42" s="575"/>
      <c r="F42" s="575"/>
      <c r="G42" s="575"/>
      <c r="H42" s="576"/>
    </row>
    <row r="43" ht="18.75" customHeight="1">
      <c r="A43" s="579"/>
      <c r="B43" s="580"/>
      <c r="C43" s="581"/>
      <c r="D43" s="582"/>
      <c r="E43" s="582"/>
      <c r="F43" s="582"/>
      <c r="G43" s="582"/>
      <c r="H43" s="583"/>
    </row>
    <row r="44" ht="18.75" customHeight="1">
      <c r="A44" s="579"/>
      <c r="B44" s="580"/>
      <c r="C44" s="581"/>
      <c r="D44" s="582"/>
      <c r="E44" s="582"/>
      <c r="F44" s="582"/>
      <c r="G44" s="582"/>
      <c r="H44" s="583"/>
    </row>
    <row r="45" ht="18.75" customHeight="1">
      <c r="A45" s="599"/>
      <c r="B45" s="600"/>
      <c r="C45" s="601"/>
      <c r="D45" s="602"/>
      <c r="E45" s="602"/>
      <c r="F45" s="602"/>
      <c r="G45" s="602"/>
      <c r="H45" s="603"/>
    </row>
    <row r="46" ht="18.75" customHeight="1">
      <c r="C46" s="615"/>
    </row>
    <row r="47" ht="18.75" customHeight="1">
      <c r="C47" s="615"/>
    </row>
    <row r="48" ht="18.75" customHeight="1">
      <c r="C48" s="615"/>
    </row>
    <row r="49" ht="18.75" customHeight="1">
      <c r="C49" s="615"/>
    </row>
    <row r="50" ht="18.75" customHeight="1">
      <c r="C50" s="615"/>
    </row>
    <row r="51" ht="18.75" customHeight="1">
      <c r="C51" s="615"/>
    </row>
    <row r="52" ht="18.75" customHeight="1">
      <c r="C52" s="615"/>
    </row>
    <row r="53" ht="18.75" customHeight="1">
      <c r="C53" s="615"/>
    </row>
    <row r="54" ht="18.75" customHeight="1">
      <c r="C54" s="615"/>
    </row>
    <row r="55" ht="18.75" customHeight="1">
      <c r="C55" s="615"/>
    </row>
    <row r="56" ht="18.75" customHeight="1">
      <c r="C56" s="615"/>
    </row>
    <row r="57" ht="18.75" customHeight="1">
      <c r="C57" s="615"/>
    </row>
    <row r="58" ht="18.75" customHeight="1">
      <c r="C58" s="615"/>
    </row>
    <row r="59" ht="18.75" customHeight="1">
      <c r="C59" s="615"/>
    </row>
    <row r="60" ht="18.75" customHeight="1">
      <c r="C60" s="615"/>
    </row>
    <row r="61" ht="18.75" customHeight="1">
      <c r="C61" s="615"/>
    </row>
    <row r="62" ht="18.75" customHeight="1">
      <c r="C62" s="615"/>
    </row>
    <row r="63" ht="18.75" customHeight="1">
      <c r="C63" s="615"/>
    </row>
    <row r="64" ht="18.75" customHeight="1">
      <c r="C64" s="615"/>
    </row>
    <row r="65" ht="18.75" customHeight="1">
      <c r="C65" s="615"/>
    </row>
    <row r="66" ht="18.75" customHeight="1">
      <c r="C66" s="615"/>
    </row>
    <row r="67" ht="18.75" customHeight="1">
      <c r="C67" s="615"/>
    </row>
    <row r="68" ht="18.75" customHeight="1">
      <c r="C68" s="615"/>
    </row>
    <row r="69" ht="18.75" customHeight="1">
      <c r="C69" s="615"/>
    </row>
    <row r="70" ht="18.75" customHeight="1">
      <c r="C70" s="615"/>
    </row>
    <row r="71" ht="18.75" customHeight="1">
      <c r="C71" s="615"/>
    </row>
    <row r="72" ht="18.75" customHeight="1">
      <c r="C72" s="615"/>
    </row>
    <row r="73" ht="18.75" customHeight="1">
      <c r="C73" s="615"/>
    </row>
    <row r="74" ht="18.75" customHeight="1">
      <c r="C74" s="615"/>
    </row>
    <row r="75" ht="18.75" customHeight="1">
      <c r="C75" s="615"/>
    </row>
    <row r="76" ht="18.75" customHeight="1">
      <c r="C76" s="615"/>
    </row>
    <row r="77" ht="18.75" customHeight="1">
      <c r="C77" s="615"/>
    </row>
    <row r="78" ht="18.75" customHeight="1">
      <c r="C78" s="615"/>
    </row>
    <row r="79" ht="18.75" customHeight="1">
      <c r="C79" s="615"/>
    </row>
    <row r="80" ht="18.75" customHeight="1">
      <c r="C80" s="615"/>
    </row>
    <row r="81" ht="18.75" customHeight="1">
      <c r="C81" s="615"/>
    </row>
    <row r="82" ht="18.75" customHeight="1">
      <c r="C82" s="615"/>
    </row>
    <row r="83" ht="18.75" customHeight="1">
      <c r="C83" s="615"/>
    </row>
    <row r="84" ht="18.75" customHeight="1">
      <c r="C84" s="615"/>
    </row>
    <row r="85" ht="18.75" customHeight="1">
      <c r="C85" s="615"/>
    </row>
    <row r="86" ht="18.75" customHeight="1">
      <c r="C86" s="615"/>
    </row>
    <row r="87" ht="18.75" customHeight="1">
      <c r="C87" s="615"/>
    </row>
    <row r="88" ht="18.75" customHeight="1">
      <c r="C88" s="615"/>
    </row>
    <row r="89" ht="18.75" customHeight="1">
      <c r="C89" s="615"/>
    </row>
    <row r="90" ht="18.75" customHeight="1">
      <c r="C90" s="615"/>
    </row>
    <row r="91" ht="18.75" customHeight="1">
      <c r="C91" s="615"/>
    </row>
    <row r="92" ht="18.75" customHeight="1">
      <c r="C92" s="615"/>
    </row>
    <row r="93" ht="18.75" customHeight="1">
      <c r="C93" s="615"/>
    </row>
    <row r="94" ht="18.75" customHeight="1">
      <c r="C94" s="615"/>
    </row>
    <row r="95" ht="18.75" customHeight="1">
      <c r="C95" s="615"/>
    </row>
    <row r="96" ht="18.75" customHeight="1">
      <c r="C96" s="615"/>
    </row>
    <row r="97" ht="18.75" customHeight="1">
      <c r="C97" s="615"/>
    </row>
    <row r="98" ht="18.75" customHeight="1">
      <c r="C98" s="615"/>
    </row>
    <row r="99" ht="18.75" customHeight="1">
      <c r="C99" s="615"/>
    </row>
    <row r="100" ht="18.75" customHeight="1">
      <c r="C100" s="615"/>
    </row>
    <row r="101" ht="18.75" customHeight="1">
      <c r="C101" s="615"/>
    </row>
    <row r="102" ht="18.75" customHeight="1">
      <c r="C102" s="615"/>
    </row>
    <row r="103" ht="18.75" customHeight="1">
      <c r="C103" s="615"/>
    </row>
    <row r="104" ht="18.75" customHeight="1">
      <c r="C104" s="615"/>
    </row>
    <row r="105" ht="18.75" customHeight="1">
      <c r="C105" s="615"/>
    </row>
    <row r="106" ht="18.75" customHeight="1">
      <c r="C106" s="615"/>
    </row>
    <row r="107" ht="18.75" customHeight="1">
      <c r="C107" s="615"/>
    </row>
    <row r="108" ht="18.75" customHeight="1">
      <c r="C108" s="615"/>
    </row>
    <row r="109" ht="18.75" customHeight="1">
      <c r="C109" s="615"/>
    </row>
    <row r="110" ht="18.75" customHeight="1">
      <c r="C110" s="615"/>
    </row>
    <row r="111" ht="18.75" customHeight="1">
      <c r="C111" s="615"/>
    </row>
    <row r="112" ht="18.75" customHeight="1">
      <c r="C112" s="615"/>
    </row>
    <row r="113" ht="18.75" customHeight="1">
      <c r="C113" s="615"/>
    </row>
    <row r="114" ht="18.75" customHeight="1">
      <c r="C114" s="615"/>
    </row>
    <row r="115" ht="18.75" customHeight="1">
      <c r="C115" s="615"/>
    </row>
    <row r="116" ht="18.75" customHeight="1">
      <c r="C116" s="615"/>
    </row>
    <row r="117" ht="18.75" customHeight="1">
      <c r="C117" s="615"/>
    </row>
    <row r="118" ht="18.75" customHeight="1">
      <c r="C118" s="615"/>
    </row>
    <row r="119" ht="18.75" customHeight="1">
      <c r="C119" s="615"/>
    </row>
    <row r="120" ht="18.75" customHeight="1">
      <c r="C120" s="615"/>
    </row>
    <row r="121" ht="18.75" customHeight="1">
      <c r="C121" s="615"/>
    </row>
    <row r="122" ht="18.75" customHeight="1">
      <c r="C122" s="615"/>
    </row>
    <row r="123" ht="18.75" customHeight="1">
      <c r="C123" s="615"/>
    </row>
    <row r="124" ht="18.75" customHeight="1">
      <c r="C124" s="615"/>
    </row>
    <row r="125" ht="18.75" customHeight="1">
      <c r="C125" s="615"/>
    </row>
    <row r="126" ht="18.75" customHeight="1">
      <c r="C126" s="615"/>
    </row>
    <row r="127" ht="18.75" customHeight="1">
      <c r="C127" s="615"/>
    </row>
    <row r="128" ht="18.75" customHeight="1">
      <c r="C128" s="615"/>
    </row>
    <row r="129" ht="18.75" customHeight="1">
      <c r="C129" s="615"/>
    </row>
    <row r="130" ht="18.75" customHeight="1">
      <c r="C130" s="615"/>
    </row>
    <row r="131" ht="18.75" customHeight="1">
      <c r="C131" s="615"/>
    </row>
    <row r="132" ht="18.75" customHeight="1">
      <c r="C132" s="615"/>
    </row>
    <row r="133" ht="18.75" customHeight="1">
      <c r="C133" s="615"/>
    </row>
    <row r="134" ht="18.75" customHeight="1">
      <c r="C134" s="615"/>
    </row>
    <row r="135" ht="18.75" customHeight="1">
      <c r="C135" s="615"/>
    </row>
    <row r="136" ht="18.75" customHeight="1">
      <c r="C136" s="615"/>
    </row>
    <row r="137" ht="18.75" customHeight="1">
      <c r="C137" s="615"/>
    </row>
    <row r="138" ht="18.75" customHeight="1">
      <c r="C138" s="615"/>
    </row>
    <row r="139" ht="18.75" customHeight="1">
      <c r="C139" s="615"/>
    </row>
    <row r="140" ht="18.75" customHeight="1">
      <c r="C140" s="615"/>
    </row>
    <row r="141" ht="18.75" customHeight="1">
      <c r="C141" s="615"/>
    </row>
    <row r="142" ht="18.75" customHeight="1">
      <c r="C142" s="615"/>
    </row>
    <row r="143" ht="18.75" customHeight="1">
      <c r="C143" s="615"/>
    </row>
    <row r="144" ht="18.75" customHeight="1">
      <c r="C144" s="615"/>
    </row>
    <row r="145" ht="18.75" customHeight="1">
      <c r="C145" s="615"/>
    </row>
    <row r="146" ht="18.75" customHeight="1">
      <c r="C146" s="615"/>
    </row>
    <row r="147" ht="18.75" customHeight="1">
      <c r="C147" s="615"/>
    </row>
    <row r="148" ht="18.75" customHeight="1">
      <c r="C148" s="615"/>
    </row>
    <row r="149" ht="18.75" customHeight="1">
      <c r="C149" s="615"/>
    </row>
    <row r="150" ht="18.75" customHeight="1">
      <c r="C150" s="615"/>
    </row>
    <row r="151" ht="18.75" customHeight="1">
      <c r="C151" s="615"/>
    </row>
    <row r="152" ht="18.75" customHeight="1">
      <c r="C152" s="615"/>
    </row>
    <row r="153" ht="18.75" customHeight="1">
      <c r="C153" s="615"/>
    </row>
    <row r="154" ht="18.75" customHeight="1">
      <c r="C154" s="615"/>
    </row>
    <row r="155" ht="18.75" customHeight="1">
      <c r="C155" s="615"/>
    </row>
    <row r="156" ht="18.75" customHeight="1">
      <c r="C156" s="615"/>
    </row>
    <row r="157" ht="18.75" customHeight="1">
      <c r="C157" s="615"/>
    </row>
    <row r="158" ht="18.75" customHeight="1">
      <c r="C158" s="615"/>
    </row>
    <row r="159" ht="18.75" customHeight="1">
      <c r="C159" s="615"/>
    </row>
    <row r="160" ht="18.75" customHeight="1">
      <c r="C160" s="615"/>
    </row>
    <row r="161" ht="18.75" customHeight="1">
      <c r="C161" s="615"/>
    </row>
    <row r="162" ht="18.75" customHeight="1">
      <c r="C162" s="615"/>
    </row>
    <row r="163" ht="18.75" customHeight="1">
      <c r="C163" s="615"/>
    </row>
    <row r="164" ht="18.75" customHeight="1">
      <c r="C164" s="615"/>
    </row>
    <row r="165" ht="18.75" customHeight="1">
      <c r="C165" s="615"/>
    </row>
    <row r="166" ht="18.75" customHeight="1">
      <c r="C166" s="615"/>
    </row>
    <row r="167" ht="18.75" customHeight="1">
      <c r="C167" s="615"/>
    </row>
    <row r="168" ht="18.75" customHeight="1">
      <c r="C168" s="615"/>
    </row>
    <row r="169" ht="18.75" customHeight="1">
      <c r="C169" s="615"/>
    </row>
    <row r="170" ht="18.75" customHeight="1">
      <c r="C170" s="615"/>
    </row>
    <row r="171" ht="18.75" customHeight="1">
      <c r="C171" s="615"/>
    </row>
    <row r="172" ht="18.75" customHeight="1">
      <c r="C172" s="615"/>
    </row>
    <row r="173" ht="18.75" customHeight="1">
      <c r="C173" s="615"/>
    </row>
    <row r="174" ht="18.75" customHeight="1">
      <c r="C174" s="615"/>
    </row>
    <row r="175" ht="18.75" customHeight="1">
      <c r="C175" s="615"/>
    </row>
    <row r="176" ht="18.75" customHeight="1">
      <c r="C176" s="615"/>
    </row>
    <row r="177" ht="18.75" customHeight="1">
      <c r="C177" s="615"/>
    </row>
    <row r="178" ht="18.75" customHeight="1">
      <c r="C178" s="615"/>
    </row>
    <row r="179" ht="18.75" customHeight="1">
      <c r="C179" s="615"/>
    </row>
    <row r="180" ht="18.75" customHeight="1">
      <c r="C180" s="615"/>
    </row>
    <row r="181" ht="18.75" customHeight="1">
      <c r="C181" s="615"/>
    </row>
    <row r="182" ht="18.75" customHeight="1">
      <c r="C182" s="615"/>
    </row>
    <row r="183" ht="18.75" customHeight="1">
      <c r="C183" s="615"/>
    </row>
    <row r="184" ht="18.75" customHeight="1">
      <c r="C184" s="615"/>
    </row>
    <row r="185" ht="18.75" customHeight="1">
      <c r="C185" s="615"/>
    </row>
    <row r="186" ht="18.75" customHeight="1">
      <c r="C186" s="615"/>
    </row>
    <row r="187" ht="18.75" customHeight="1">
      <c r="C187" s="615"/>
    </row>
    <row r="188" ht="18.75" customHeight="1">
      <c r="C188" s="615"/>
    </row>
    <row r="189" ht="18.75" customHeight="1">
      <c r="C189" s="615"/>
    </row>
    <row r="190" ht="18.75" customHeight="1">
      <c r="C190" s="615"/>
    </row>
    <row r="191" ht="18.75" customHeight="1">
      <c r="C191" s="615"/>
    </row>
    <row r="192" ht="18.75" customHeight="1">
      <c r="C192" s="615"/>
    </row>
    <row r="193" ht="18.75" customHeight="1">
      <c r="C193" s="615"/>
    </row>
    <row r="194" ht="18.75" customHeight="1">
      <c r="C194" s="615"/>
    </row>
    <row r="195" ht="18.75" customHeight="1">
      <c r="C195" s="615"/>
    </row>
    <row r="196" ht="18.75" customHeight="1">
      <c r="C196" s="615"/>
    </row>
    <row r="197" ht="18.75" customHeight="1">
      <c r="C197" s="615"/>
    </row>
    <row r="198" ht="18.75" customHeight="1">
      <c r="C198" s="615"/>
    </row>
    <row r="199" ht="18.75" customHeight="1">
      <c r="C199" s="615"/>
    </row>
    <row r="200" ht="18.75" customHeight="1">
      <c r="C200" s="615"/>
    </row>
    <row r="201" ht="18.75" customHeight="1">
      <c r="C201" s="615"/>
    </row>
    <row r="202" ht="18.75" customHeight="1">
      <c r="C202" s="615"/>
    </row>
    <row r="203" ht="18.75" customHeight="1">
      <c r="C203" s="615"/>
    </row>
    <row r="204" ht="18.75" customHeight="1">
      <c r="C204" s="615"/>
    </row>
    <row r="205" ht="18.75" customHeight="1">
      <c r="C205" s="615"/>
    </row>
    <row r="206" ht="18.75" customHeight="1">
      <c r="C206" s="615"/>
    </row>
    <row r="207" ht="18.75" customHeight="1">
      <c r="C207" s="615"/>
    </row>
    <row r="208" ht="18.75" customHeight="1">
      <c r="C208" s="615"/>
    </row>
    <row r="209" ht="18.75" customHeight="1">
      <c r="C209" s="615"/>
    </row>
    <row r="210" ht="18.75" customHeight="1">
      <c r="C210" s="615"/>
    </row>
    <row r="211" ht="18.75" customHeight="1">
      <c r="C211" s="615"/>
    </row>
    <row r="212" ht="18.75" customHeight="1">
      <c r="C212" s="615"/>
    </row>
    <row r="213" ht="18.75" customHeight="1">
      <c r="C213" s="615"/>
    </row>
    <row r="214" ht="18.75" customHeight="1">
      <c r="C214" s="615"/>
    </row>
    <row r="215" ht="18.75" customHeight="1">
      <c r="C215" s="615"/>
    </row>
    <row r="216" ht="18.75" customHeight="1">
      <c r="C216" s="615"/>
    </row>
    <row r="217" ht="18.75" customHeight="1">
      <c r="C217" s="615"/>
    </row>
    <row r="218" ht="18.75" customHeight="1">
      <c r="C218" s="615"/>
    </row>
    <row r="219" ht="18.75" customHeight="1">
      <c r="C219" s="615"/>
    </row>
    <row r="220" ht="18.75" customHeight="1">
      <c r="C220" s="615"/>
    </row>
    <row r="221" ht="18.75" customHeight="1">
      <c r="C221" s="615"/>
    </row>
    <row r="222" ht="18.75" customHeight="1">
      <c r="C222" s="615"/>
    </row>
    <row r="223" ht="18.75" customHeight="1">
      <c r="C223" s="615"/>
    </row>
    <row r="224" ht="18.75" customHeight="1">
      <c r="C224" s="615"/>
    </row>
    <row r="225" ht="18.75" customHeight="1">
      <c r="C225" s="615"/>
    </row>
    <row r="226" ht="18.75" customHeight="1">
      <c r="C226" s="615"/>
    </row>
    <row r="227" ht="18.75" customHeight="1">
      <c r="C227" s="615"/>
    </row>
    <row r="228" ht="18.75" customHeight="1">
      <c r="C228" s="615"/>
    </row>
    <row r="229" ht="18.75" customHeight="1">
      <c r="C229" s="615"/>
    </row>
    <row r="230" ht="18.75" customHeight="1">
      <c r="C230" s="615"/>
    </row>
    <row r="231" ht="18.75" customHeight="1">
      <c r="C231" s="615"/>
    </row>
    <row r="232" ht="18.75" customHeight="1">
      <c r="C232" s="615"/>
    </row>
    <row r="233" ht="18.75" customHeight="1">
      <c r="C233" s="615"/>
    </row>
    <row r="234" ht="18.75" customHeight="1">
      <c r="C234" s="615"/>
    </row>
    <row r="235" ht="18.75" customHeight="1">
      <c r="C235" s="615"/>
    </row>
    <row r="236" ht="18.75" customHeight="1">
      <c r="C236" s="615"/>
    </row>
    <row r="237" ht="18.75" customHeight="1">
      <c r="C237" s="615"/>
    </row>
    <row r="238" ht="18.75" customHeight="1">
      <c r="C238" s="615"/>
    </row>
    <row r="239" ht="18.75" customHeight="1">
      <c r="C239" s="615"/>
    </row>
    <row r="240" ht="18.75" customHeight="1">
      <c r="C240" s="615"/>
    </row>
    <row r="241" ht="18.75" customHeight="1">
      <c r="C241" s="615"/>
    </row>
    <row r="242" ht="18.75" customHeight="1">
      <c r="C242" s="615"/>
    </row>
    <row r="243" ht="18.75" customHeight="1">
      <c r="C243" s="615"/>
    </row>
    <row r="244" ht="18.75" customHeight="1">
      <c r="C244" s="615"/>
    </row>
    <row r="245" ht="18.75" customHeight="1">
      <c r="C245" s="615"/>
    </row>
    <row r="246" ht="18.75" customHeight="1">
      <c r="C246" s="615"/>
    </row>
    <row r="247" ht="18.75" customHeight="1">
      <c r="C247" s="615"/>
    </row>
    <row r="248" ht="18.75" customHeight="1">
      <c r="C248" s="615"/>
    </row>
    <row r="249" ht="18.75" customHeight="1">
      <c r="C249" s="615"/>
    </row>
    <row r="250" ht="18.75" customHeight="1">
      <c r="C250" s="615"/>
    </row>
    <row r="251" ht="18.75" customHeight="1">
      <c r="C251" s="615"/>
    </row>
    <row r="252" ht="18.75" customHeight="1">
      <c r="C252" s="615"/>
    </row>
    <row r="253" ht="18.75" customHeight="1">
      <c r="C253" s="615"/>
    </row>
    <row r="254" ht="18.75" customHeight="1">
      <c r="C254" s="615"/>
    </row>
    <row r="255" ht="18.75" customHeight="1">
      <c r="C255" s="615"/>
    </row>
    <row r="256" ht="18.75" customHeight="1">
      <c r="C256" s="615"/>
    </row>
    <row r="257" ht="18.75" customHeight="1">
      <c r="C257" s="615"/>
    </row>
    <row r="258" ht="18.75" customHeight="1">
      <c r="C258" s="615"/>
    </row>
    <row r="259" ht="18.75" customHeight="1">
      <c r="C259" s="615"/>
    </row>
    <row r="260" ht="18.75" customHeight="1">
      <c r="C260" s="615"/>
    </row>
    <row r="261" ht="18.75" customHeight="1">
      <c r="C261" s="615"/>
    </row>
    <row r="262" ht="18.75" customHeight="1">
      <c r="C262" s="615"/>
    </row>
    <row r="263" ht="18.75" customHeight="1">
      <c r="C263" s="615"/>
    </row>
    <row r="264" ht="18.75" customHeight="1">
      <c r="C264" s="615"/>
    </row>
    <row r="265" ht="18.75" customHeight="1">
      <c r="C265" s="615"/>
    </row>
    <row r="266" ht="18.75" customHeight="1">
      <c r="C266" s="615"/>
    </row>
    <row r="267" ht="18.75" customHeight="1">
      <c r="C267" s="615"/>
    </row>
    <row r="268" ht="18.75" customHeight="1">
      <c r="C268" s="615"/>
    </row>
    <row r="269" ht="18.75" customHeight="1">
      <c r="C269" s="615"/>
    </row>
    <row r="270" ht="18.75" customHeight="1">
      <c r="C270" s="615"/>
    </row>
    <row r="271" ht="18.75" customHeight="1">
      <c r="C271" s="615"/>
    </row>
    <row r="272" ht="18.75" customHeight="1">
      <c r="C272" s="615"/>
    </row>
    <row r="273" ht="18.75" customHeight="1">
      <c r="C273" s="615"/>
    </row>
    <row r="274" ht="18.75" customHeight="1">
      <c r="C274" s="615"/>
    </row>
    <row r="275" ht="18.75" customHeight="1">
      <c r="C275" s="615"/>
    </row>
    <row r="276" ht="18.75" customHeight="1">
      <c r="C276" s="615"/>
    </row>
    <row r="277" ht="18.75" customHeight="1">
      <c r="C277" s="615"/>
    </row>
    <row r="278" ht="18.75" customHeight="1">
      <c r="C278" s="615"/>
    </row>
    <row r="279" ht="18.75" customHeight="1">
      <c r="C279" s="615"/>
    </row>
    <row r="280" ht="18.75" customHeight="1">
      <c r="C280" s="615"/>
    </row>
    <row r="281" ht="18.75" customHeight="1">
      <c r="C281" s="615"/>
    </row>
    <row r="282" ht="18.75" customHeight="1">
      <c r="C282" s="615"/>
    </row>
    <row r="283" ht="18.75" customHeight="1">
      <c r="C283" s="615"/>
    </row>
    <row r="284" ht="18.75" customHeight="1">
      <c r="C284" s="615"/>
    </row>
    <row r="285" ht="18.75" customHeight="1">
      <c r="C285" s="615"/>
    </row>
    <row r="286" ht="18.75" customHeight="1">
      <c r="C286" s="615"/>
    </row>
    <row r="287" ht="18.75" customHeight="1">
      <c r="C287" s="615"/>
    </row>
    <row r="288" ht="18.75" customHeight="1">
      <c r="C288" s="615"/>
    </row>
    <row r="289" ht="18.75" customHeight="1">
      <c r="C289" s="615"/>
    </row>
    <row r="290" ht="18.75" customHeight="1">
      <c r="C290" s="615"/>
    </row>
    <row r="291" ht="18.75" customHeight="1">
      <c r="C291" s="615"/>
    </row>
    <row r="292" ht="18.75" customHeight="1">
      <c r="C292" s="615"/>
    </row>
    <row r="293" ht="18.75" customHeight="1">
      <c r="C293" s="615"/>
    </row>
    <row r="294" ht="18.75" customHeight="1">
      <c r="C294" s="615"/>
    </row>
    <row r="295" ht="18.75" customHeight="1">
      <c r="C295" s="615"/>
    </row>
    <row r="296" ht="18.75" customHeight="1">
      <c r="C296" s="615"/>
    </row>
    <row r="297" ht="18.75" customHeight="1">
      <c r="C297" s="615"/>
    </row>
    <row r="298" ht="18.75" customHeight="1">
      <c r="C298" s="615"/>
    </row>
    <row r="299" ht="18.75" customHeight="1">
      <c r="C299" s="615"/>
    </row>
    <row r="300" ht="18.75" customHeight="1">
      <c r="C300" s="615"/>
    </row>
    <row r="301" ht="18.75" customHeight="1">
      <c r="C301" s="615"/>
    </row>
    <row r="302" ht="18.75" customHeight="1">
      <c r="C302" s="615"/>
    </row>
    <row r="303" ht="18.75" customHeight="1">
      <c r="C303" s="615"/>
    </row>
    <row r="304" ht="18.75" customHeight="1">
      <c r="C304" s="615"/>
    </row>
    <row r="305" ht="18.75" customHeight="1">
      <c r="C305" s="615"/>
    </row>
    <row r="306" ht="18.75" customHeight="1">
      <c r="C306" s="615"/>
    </row>
    <row r="307" ht="18.75" customHeight="1">
      <c r="C307" s="615"/>
    </row>
    <row r="308" ht="18.75" customHeight="1">
      <c r="C308" s="615"/>
    </row>
    <row r="309" ht="18.75" customHeight="1">
      <c r="C309" s="615"/>
    </row>
    <row r="310" ht="18.75" customHeight="1">
      <c r="C310" s="615"/>
    </row>
    <row r="311" ht="18.75" customHeight="1">
      <c r="C311" s="615"/>
    </row>
    <row r="312" ht="18.75" customHeight="1">
      <c r="C312" s="615"/>
    </row>
    <row r="313" ht="18.75" customHeight="1">
      <c r="C313" s="615"/>
    </row>
    <row r="314" ht="18.75" customHeight="1">
      <c r="C314" s="615"/>
    </row>
    <row r="315" ht="18.75" customHeight="1">
      <c r="C315" s="615"/>
    </row>
    <row r="316" ht="18.75" customHeight="1">
      <c r="C316" s="615"/>
    </row>
    <row r="317" ht="18.75" customHeight="1">
      <c r="C317" s="615"/>
    </row>
    <row r="318" ht="18.75" customHeight="1">
      <c r="C318" s="615"/>
    </row>
    <row r="319" ht="18.75" customHeight="1">
      <c r="C319" s="615"/>
    </row>
    <row r="320" ht="18.75" customHeight="1">
      <c r="C320" s="615"/>
    </row>
    <row r="321" ht="18.75" customHeight="1">
      <c r="C321" s="615"/>
    </row>
    <row r="322" ht="18.75" customHeight="1">
      <c r="C322" s="615"/>
    </row>
    <row r="323" ht="18.75" customHeight="1">
      <c r="C323" s="615"/>
    </row>
    <row r="324" ht="18.75" customHeight="1">
      <c r="C324" s="615"/>
    </row>
    <row r="325" ht="18.75" customHeight="1">
      <c r="C325" s="615"/>
    </row>
    <row r="326" ht="18.75" customHeight="1">
      <c r="C326" s="615"/>
    </row>
    <row r="327" ht="18.75" customHeight="1">
      <c r="C327" s="615"/>
    </row>
    <row r="328" ht="18.75" customHeight="1">
      <c r="C328" s="615"/>
    </row>
    <row r="329" ht="18.75" customHeight="1">
      <c r="C329" s="615"/>
    </row>
    <row r="330" ht="18.75" customHeight="1">
      <c r="C330" s="615"/>
    </row>
    <row r="331" ht="18.75" customHeight="1">
      <c r="C331" s="615"/>
    </row>
    <row r="332" ht="18.75" customHeight="1">
      <c r="C332" s="615"/>
    </row>
    <row r="333" ht="18.75" customHeight="1">
      <c r="C333" s="615"/>
    </row>
    <row r="334" ht="18.75" customHeight="1">
      <c r="C334" s="615"/>
    </row>
    <row r="335" ht="18.75" customHeight="1">
      <c r="C335" s="615"/>
    </row>
    <row r="336" ht="18.75" customHeight="1">
      <c r="C336" s="615"/>
    </row>
    <row r="337" ht="18.75" customHeight="1">
      <c r="C337" s="615"/>
    </row>
    <row r="338" ht="18.75" customHeight="1">
      <c r="C338" s="615"/>
    </row>
    <row r="339" ht="18.75" customHeight="1">
      <c r="C339" s="615"/>
    </row>
    <row r="340" ht="18.75" customHeight="1">
      <c r="C340" s="615"/>
    </row>
    <row r="341" ht="18.75" customHeight="1">
      <c r="C341" s="615"/>
    </row>
    <row r="342" ht="18.75" customHeight="1">
      <c r="C342" s="615"/>
    </row>
    <row r="343" ht="18.75" customHeight="1">
      <c r="C343" s="615"/>
    </row>
    <row r="344" ht="18.75" customHeight="1">
      <c r="C344" s="615"/>
    </row>
    <row r="345" ht="18.75" customHeight="1">
      <c r="C345" s="615"/>
    </row>
    <row r="346" ht="18.75" customHeight="1">
      <c r="C346" s="615"/>
    </row>
    <row r="347" ht="18.75" customHeight="1">
      <c r="C347" s="615"/>
    </row>
    <row r="348" ht="18.75" customHeight="1">
      <c r="C348" s="615"/>
    </row>
    <row r="349" ht="18.75" customHeight="1">
      <c r="C349" s="615"/>
    </row>
    <row r="350" ht="18.75" customHeight="1">
      <c r="C350" s="615"/>
    </row>
    <row r="351" ht="18.75" customHeight="1">
      <c r="C351" s="615"/>
    </row>
    <row r="352" ht="18.75" customHeight="1">
      <c r="C352" s="615"/>
    </row>
    <row r="353" ht="18.75" customHeight="1">
      <c r="C353" s="615"/>
    </row>
    <row r="354" ht="18.75" customHeight="1">
      <c r="C354" s="615"/>
    </row>
    <row r="355" ht="18.75" customHeight="1">
      <c r="C355" s="615"/>
    </row>
    <row r="356" ht="18.75" customHeight="1">
      <c r="C356" s="615"/>
    </row>
    <row r="357" ht="18.75" customHeight="1">
      <c r="C357" s="615"/>
    </row>
    <row r="358" ht="18.75" customHeight="1">
      <c r="C358" s="615"/>
    </row>
    <row r="359" ht="18.75" customHeight="1">
      <c r="C359" s="615"/>
    </row>
    <row r="360" ht="18.75" customHeight="1">
      <c r="C360" s="615"/>
    </row>
    <row r="361" ht="18.75" customHeight="1">
      <c r="C361" s="615"/>
    </row>
    <row r="362" ht="18.75" customHeight="1">
      <c r="C362" s="615"/>
    </row>
    <row r="363" ht="18.75" customHeight="1">
      <c r="C363" s="615"/>
    </row>
    <row r="364" ht="18.75" customHeight="1">
      <c r="C364" s="615"/>
    </row>
    <row r="365" ht="18.75" customHeight="1">
      <c r="C365" s="615"/>
    </row>
    <row r="366" ht="18.75" customHeight="1">
      <c r="C366" s="615"/>
    </row>
    <row r="367" ht="18.75" customHeight="1">
      <c r="C367" s="615"/>
    </row>
    <row r="368" ht="18.75" customHeight="1">
      <c r="C368" s="615"/>
    </row>
    <row r="369" ht="18.75" customHeight="1">
      <c r="C369" s="615"/>
    </row>
    <row r="370" ht="18.75" customHeight="1">
      <c r="C370" s="615"/>
    </row>
    <row r="371" ht="18.75" customHeight="1">
      <c r="C371" s="615"/>
    </row>
    <row r="372" ht="18.75" customHeight="1">
      <c r="C372" s="615"/>
    </row>
    <row r="373" ht="18.75" customHeight="1">
      <c r="C373" s="615"/>
    </row>
    <row r="374" ht="18.75" customHeight="1">
      <c r="C374" s="615"/>
    </row>
    <row r="375" ht="18.75" customHeight="1">
      <c r="C375" s="615"/>
    </row>
    <row r="376" ht="18.75" customHeight="1">
      <c r="C376" s="615"/>
    </row>
    <row r="377" ht="18.75" customHeight="1">
      <c r="C377" s="615"/>
    </row>
    <row r="378" ht="18.75" customHeight="1">
      <c r="C378" s="615"/>
    </row>
    <row r="379" ht="18.75" customHeight="1">
      <c r="C379" s="615"/>
    </row>
    <row r="380" ht="18.75" customHeight="1">
      <c r="C380" s="615"/>
    </row>
    <row r="381" ht="18.75" customHeight="1">
      <c r="C381" s="615"/>
    </row>
    <row r="382" ht="18.75" customHeight="1">
      <c r="C382" s="615"/>
    </row>
    <row r="383" ht="18.75" customHeight="1">
      <c r="C383" s="615"/>
    </row>
    <row r="384" ht="18.75" customHeight="1">
      <c r="C384" s="615"/>
    </row>
    <row r="385" ht="18.75" customHeight="1">
      <c r="C385" s="615"/>
    </row>
    <row r="386" ht="18.75" customHeight="1">
      <c r="C386" s="615"/>
    </row>
    <row r="387" ht="18.75" customHeight="1">
      <c r="C387" s="615"/>
    </row>
    <row r="388" ht="18.75" customHeight="1">
      <c r="C388" s="615"/>
    </row>
    <row r="389" ht="18.75" customHeight="1">
      <c r="C389" s="615"/>
    </row>
    <row r="390" ht="18.75" customHeight="1">
      <c r="C390" s="615"/>
    </row>
    <row r="391" ht="18.75" customHeight="1">
      <c r="C391" s="615"/>
    </row>
    <row r="392" ht="18.75" customHeight="1">
      <c r="C392" s="615"/>
    </row>
    <row r="393" ht="18.75" customHeight="1">
      <c r="C393" s="615"/>
    </row>
    <row r="394" ht="18.75" customHeight="1">
      <c r="C394" s="615"/>
    </row>
    <row r="395" ht="18.75" customHeight="1">
      <c r="C395" s="615"/>
    </row>
    <row r="396" ht="18.75" customHeight="1">
      <c r="C396" s="615"/>
    </row>
    <row r="397" ht="18.75" customHeight="1">
      <c r="C397" s="615"/>
    </row>
    <row r="398" ht="18.75" customHeight="1">
      <c r="C398" s="615"/>
    </row>
    <row r="399" ht="18.75" customHeight="1">
      <c r="C399" s="615"/>
    </row>
    <row r="400" ht="18.75" customHeight="1">
      <c r="C400" s="615"/>
    </row>
    <row r="401" ht="18.75" customHeight="1">
      <c r="C401" s="615"/>
    </row>
    <row r="402" ht="18.75" customHeight="1">
      <c r="C402" s="615"/>
    </row>
    <row r="403" ht="18.75" customHeight="1">
      <c r="C403" s="615"/>
    </row>
    <row r="404" ht="18.75" customHeight="1">
      <c r="C404" s="615"/>
    </row>
    <row r="405" ht="18.75" customHeight="1">
      <c r="C405" s="615"/>
    </row>
    <row r="406" ht="18.75" customHeight="1">
      <c r="C406" s="615"/>
    </row>
    <row r="407" ht="18.75" customHeight="1">
      <c r="C407" s="615"/>
    </row>
    <row r="408" ht="18.75" customHeight="1">
      <c r="C408" s="615"/>
    </row>
    <row r="409" ht="18.75" customHeight="1">
      <c r="C409" s="615"/>
    </row>
    <row r="410" ht="18.75" customHeight="1">
      <c r="C410" s="615"/>
    </row>
    <row r="411" ht="18.75" customHeight="1">
      <c r="C411" s="615"/>
    </row>
    <row r="412" ht="18.75" customHeight="1">
      <c r="C412" s="615"/>
    </row>
    <row r="413" ht="18.75" customHeight="1">
      <c r="C413" s="615"/>
    </row>
    <row r="414" ht="18.75" customHeight="1">
      <c r="C414" s="615"/>
    </row>
    <row r="415" ht="18.75" customHeight="1">
      <c r="C415" s="615"/>
    </row>
    <row r="416" ht="18.75" customHeight="1">
      <c r="C416" s="615"/>
    </row>
    <row r="417" ht="18.75" customHeight="1">
      <c r="C417" s="615"/>
    </row>
    <row r="418" ht="18.75" customHeight="1">
      <c r="C418" s="615"/>
    </row>
    <row r="419" ht="18.75" customHeight="1">
      <c r="C419" s="615"/>
    </row>
    <row r="420" ht="18.75" customHeight="1">
      <c r="C420" s="615"/>
    </row>
    <row r="421" ht="18.75" customHeight="1">
      <c r="C421" s="615"/>
    </row>
    <row r="422" ht="18.75" customHeight="1">
      <c r="C422" s="615"/>
    </row>
    <row r="423" ht="18.75" customHeight="1">
      <c r="C423" s="615"/>
    </row>
    <row r="424" ht="18.75" customHeight="1">
      <c r="C424" s="615"/>
    </row>
    <row r="425" ht="18.75" customHeight="1">
      <c r="C425" s="615"/>
    </row>
    <row r="426" ht="18.75" customHeight="1">
      <c r="C426" s="615"/>
    </row>
    <row r="427" ht="18.75" customHeight="1">
      <c r="C427" s="615"/>
    </row>
    <row r="428" ht="18.75" customHeight="1">
      <c r="C428" s="615"/>
    </row>
    <row r="429" ht="18.75" customHeight="1">
      <c r="C429" s="615"/>
    </row>
    <row r="430" ht="18.75" customHeight="1">
      <c r="C430" s="615"/>
    </row>
    <row r="431" ht="18.75" customHeight="1">
      <c r="C431" s="615"/>
    </row>
    <row r="432" ht="18.75" customHeight="1">
      <c r="C432" s="615"/>
    </row>
    <row r="433" ht="18.75" customHeight="1">
      <c r="C433" s="615"/>
    </row>
    <row r="434" ht="18.75" customHeight="1">
      <c r="C434" s="615"/>
    </row>
    <row r="435" ht="18.75" customHeight="1">
      <c r="C435" s="615"/>
    </row>
    <row r="436" ht="18.75" customHeight="1">
      <c r="C436" s="615"/>
    </row>
    <row r="437" ht="18.75" customHeight="1">
      <c r="C437" s="615"/>
    </row>
    <row r="438" ht="18.75" customHeight="1">
      <c r="C438" s="615"/>
    </row>
    <row r="439" ht="18.75" customHeight="1">
      <c r="C439" s="615"/>
    </row>
    <row r="440" ht="18.75" customHeight="1">
      <c r="C440" s="615"/>
    </row>
    <row r="441" ht="18.75" customHeight="1">
      <c r="C441" s="615"/>
    </row>
    <row r="442" ht="18.75" customHeight="1">
      <c r="C442" s="615"/>
    </row>
    <row r="443" ht="18.75" customHeight="1">
      <c r="C443" s="615"/>
    </row>
    <row r="444" ht="18.75" customHeight="1">
      <c r="C444" s="615"/>
    </row>
    <row r="445" ht="18.75" customHeight="1">
      <c r="C445" s="615"/>
    </row>
    <row r="446" ht="18.75" customHeight="1">
      <c r="C446" s="615"/>
    </row>
    <row r="447" ht="18.75" customHeight="1">
      <c r="C447" s="615"/>
    </row>
    <row r="448" ht="18.75" customHeight="1">
      <c r="C448" s="615"/>
    </row>
    <row r="449" ht="18.75" customHeight="1">
      <c r="C449" s="615"/>
    </row>
    <row r="450" ht="18.75" customHeight="1">
      <c r="C450" s="615"/>
    </row>
    <row r="451" ht="18.75" customHeight="1">
      <c r="C451" s="615"/>
    </row>
    <row r="452" ht="18.75" customHeight="1">
      <c r="C452" s="615"/>
    </row>
    <row r="453" ht="18.75" customHeight="1">
      <c r="C453" s="615"/>
    </row>
    <row r="454" ht="18.75" customHeight="1">
      <c r="C454" s="615"/>
    </row>
    <row r="455" ht="18.75" customHeight="1">
      <c r="C455" s="615"/>
    </row>
    <row r="456" ht="18.75" customHeight="1">
      <c r="C456" s="615"/>
    </row>
    <row r="457" ht="18.75" customHeight="1">
      <c r="C457" s="615"/>
    </row>
    <row r="458" ht="18.75" customHeight="1">
      <c r="C458" s="615"/>
    </row>
    <row r="459" ht="18.75" customHeight="1">
      <c r="C459" s="615"/>
    </row>
    <row r="460" ht="18.75" customHeight="1">
      <c r="C460" s="615"/>
    </row>
    <row r="461" ht="18.75" customHeight="1">
      <c r="C461" s="615"/>
    </row>
    <row r="462" ht="18.75" customHeight="1">
      <c r="C462" s="615"/>
    </row>
    <row r="463" ht="18.75" customHeight="1">
      <c r="C463" s="615"/>
    </row>
    <row r="464" ht="18.75" customHeight="1">
      <c r="C464" s="615"/>
    </row>
    <row r="465" ht="18.75" customHeight="1">
      <c r="C465" s="615"/>
    </row>
    <row r="466" ht="18.75" customHeight="1">
      <c r="C466" s="615"/>
    </row>
    <row r="467" ht="18.75" customHeight="1">
      <c r="C467" s="615"/>
    </row>
    <row r="468" ht="18.75" customHeight="1">
      <c r="C468" s="615"/>
    </row>
    <row r="469" ht="18.75" customHeight="1">
      <c r="C469" s="615"/>
    </row>
    <row r="470" ht="18.75" customHeight="1">
      <c r="C470" s="615"/>
    </row>
    <row r="471" ht="18.75" customHeight="1">
      <c r="C471" s="615"/>
    </row>
    <row r="472" ht="18.75" customHeight="1">
      <c r="C472" s="615"/>
    </row>
    <row r="473" ht="18.75" customHeight="1">
      <c r="C473" s="615"/>
    </row>
    <row r="474" ht="18.75" customHeight="1">
      <c r="C474" s="615"/>
    </row>
    <row r="475" ht="18.75" customHeight="1">
      <c r="C475" s="615"/>
    </row>
    <row r="476" ht="18.75" customHeight="1">
      <c r="C476" s="615"/>
    </row>
    <row r="477" ht="18.75" customHeight="1">
      <c r="C477" s="615"/>
    </row>
    <row r="478" ht="18.75" customHeight="1">
      <c r="C478" s="615"/>
    </row>
    <row r="479" ht="18.75" customHeight="1">
      <c r="C479" s="615"/>
    </row>
    <row r="480" ht="18.75" customHeight="1">
      <c r="C480" s="615"/>
    </row>
    <row r="481" ht="18.75" customHeight="1">
      <c r="C481" s="615"/>
    </row>
    <row r="482" ht="18.75" customHeight="1">
      <c r="C482" s="615"/>
    </row>
    <row r="483" ht="18.75" customHeight="1">
      <c r="C483" s="615"/>
    </row>
    <row r="484" ht="18.75" customHeight="1">
      <c r="C484" s="615"/>
    </row>
    <row r="485" ht="18.75" customHeight="1">
      <c r="C485" s="615"/>
    </row>
    <row r="486" ht="18.75" customHeight="1">
      <c r="C486" s="615"/>
    </row>
    <row r="487" ht="18.75" customHeight="1">
      <c r="C487" s="615"/>
    </row>
    <row r="488" ht="18.75" customHeight="1">
      <c r="C488" s="615"/>
    </row>
    <row r="489" ht="18.75" customHeight="1">
      <c r="C489" s="615"/>
    </row>
    <row r="490" ht="18.75" customHeight="1">
      <c r="C490" s="615"/>
    </row>
    <row r="491" ht="18.75" customHeight="1">
      <c r="C491" s="615"/>
    </row>
    <row r="492" ht="18.75" customHeight="1">
      <c r="C492" s="615"/>
    </row>
    <row r="493" ht="18.75" customHeight="1">
      <c r="C493" s="615"/>
    </row>
    <row r="494" ht="18.75" customHeight="1">
      <c r="C494" s="615"/>
    </row>
    <row r="495" ht="18.75" customHeight="1">
      <c r="C495" s="615"/>
    </row>
    <row r="496" ht="18.75" customHeight="1">
      <c r="C496" s="615"/>
    </row>
    <row r="497" ht="18.75" customHeight="1">
      <c r="C497" s="615"/>
    </row>
    <row r="498" ht="18.75" customHeight="1">
      <c r="C498" s="615"/>
    </row>
    <row r="499" ht="18.75" customHeight="1">
      <c r="C499" s="615"/>
    </row>
    <row r="500" ht="18.75" customHeight="1">
      <c r="C500" s="615"/>
    </row>
    <row r="501" ht="18.75" customHeight="1">
      <c r="C501" s="615"/>
    </row>
    <row r="502" ht="18.75" customHeight="1">
      <c r="C502" s="615"/>
    </row>
    <row r="503" ht="18.75" customHeight="1">
      <c r="C503" s="615"/>
    </row>
    <row r="504" ht="18.75" customHeight="1">
      <c r="C504" s="615"/>
    </row>
    <row r="505" ht="18.75" customHeight="1">
      <c r="C505" s="615"/>
    </row>
    <row r="506" ht="18.75" customHeight="1">
      <c r="C506" s="615"/>
    </row>
    <row r="507" ht="18.75" customHeight="1">
      <c r="C507" s="615"/>
    </row>
    <row r="508" ht="18.75" customHeight="1">
      <c r="C508" s="615"/>
    </row>
    <row r="509" ht="18.75" customHeight="1">
      <c r="C509" s="615"/>
    </row>
    <row r="510" ht="18.75" customHeight="1">
      <c r="C510" s="615"/>
    </row>
    <row r="511" ht="18.75" customHeight="1">
      <c r="C511" s="615"/>
    </row>
    <row r="512" ht="18.75" customHeight="1">
      <c r="C512" s="615"/>
    </row>
    <row r="513" ht="18.75" customHeight="1">
      <c r="C513" s="615"/>
    </row>
    <row r="514" ht="18.75" customHeight="1">
      <c r="C514" s="615"/>
    </row>
    <row r="515" ht="18.75" customHeight="1">
      <c r="C515" s="615"/>
    </row>
    <row r="516" ht="18.75" customHeight="1">
      <c r="C516" s="615"/>
    </row>
    <row r="517" ht="18.75" customHeight="1">
      <c r="C517" s="615"/>
    </row>
    <row r="518" ht="18.75" customHeight="1">
      <c r="C518" s="615"/>
    </row>
    <row r="519" ht="18.75" customHeight="1">
      <c r="C519" s="615"/>
    </row>
    <row r="520" ht="18.75" customHeight="1">
      <c r="C520" s="615"/>
    </row>
    <row r="521" ht="18.75" customHeight="1">
      <c r="C521" s="615"/>
    </row>
    <row r="522" ht="18.75" customHeight="1">
      <c r="C522" s="615"/>
    </row>
    <row r="523" ht="18.75" customHeight="1">
      <c r="C523" s="615"/>
    </row>
    <row r="524" ht="18.75" customHeight="1">
      <c r="C524" s="615"/>
    </row>
    <row r="525" ht="18.75" customHeight="1">
      <c r="C525" s="615"/>
    </row>
    <row r="526" ht="18.75" customHeight="1">
      <c r="C526" s="615"/>
    </row>
    <row r="527" ht="18.75" customHeight="1">
      <c r="C527" s="615"/>
    </row>
    <row r="528" ht="18.75" customHeight="1">
      <c r="C528" s="615"/>
    </row>
    <row r="529" ht="18.75" customHeight="1">
      <c r="C529" s="615"/>
    </row>
    <row r="530" ht="18.75" customHeight="1">
      <c r="C530" s="615"/>
    </row>
    <row r="531" ht="18.75" customHeight="1">
      <c r="C531" s="615"/>
    </row>
    <row r="532" ht="18.75" customHeight="1">
      <c r="C532" s="615"/>
    </row>
    <row r="533" ht="18.75" customHeight="1">
      <c r="C533" s="615"/>
    </row>
    <row r="534" ht="18.75" customHeight="1">
      <c r="C534" s="615"/>
    </row>
    <row r="535" ht="18.75" customHeight="1">
      <c r="C535" s="615"/>
    </row>
    <row r="536" ht="18.75" customHeight="1">
      <c r="C536" s="615"/>
    </row>
    <row r="537" ht="18.75" customHeight="1">
      <c r="C537" s="615"/>
    </row>
    <row r="538" ht="18.75" customHeight="1">
      <c r="C538" s="615"/>
    </row>
    <row r="539" ht="18.75" customHeight="1">
      <c r="C539" s="615"/>
    </row>
    <row r="540" ht="18.75" customHeight="1">
      <c r="C540" s="615"/>
    </row>
    <row r="541" ht="18.75" customHeight="1">
      <c r="C541" s="615"/>
    </row>
    <row r="542" ht="18.75" customHeight="1">
      <c r="C542" s="615"/>
    </row>
    <row r="543" ht="18.75" customHeight="1">
      <c r="C543" s="615"/>
    </row>
    <row r="544" ht="18.75" customHeight="1">
      <c r="C544" s="615"/>
    </row>
    <row r="545" ht="18.75" customHeight="1">
      <c r="C545" s="615"/>
    </row>
    <row r="546" ht="18.75" customHeight="1">
      <c r="C546" s="615"/>
    </row>
    <row r="547" ht="18.75" customHeight="1">
      <c r="C547" s="615"/>
    </row>
    <row r="548" ht="18.75" customHeight="1">
      <c r="C548" s="615"/>
    </row>
    <row r="549" ht="18.75" customHeight="1">
      <c r="C549" s="615"/>
    </row>
    <row r="550" ht="18.75" customHeight="1">
      <c r="C550" s="615"/>
    </row>
    <row r="551" ht="18.75" customHeight="1">
      <c r="C551" s="615"/>
    </row>
    <row r="552" ht="18.75" customHeight="1">
      <c r="C552" s="615"/>
    </row>
    <row r="553" ht="18.75" customHeight="1">
      <c r="C553" s="615"/>
    </row>
    <row r="554" ht="18.75" customHeight="1">
      <c r="C554" s="615"/>
    </row>
    <row r="555" ht="18.75" customHeight="1">
      <c r="C555" s="615"/>
    </row>
    <row r="556" ht="18.75" customHeight="1">
      <c r="C556" s="615"/>
    </row>
    <row r="557" ht="18.75" customHeight="1">
      <c r="C557" s="615"/>
    </row>
    <row r="558" ht="18.75" customHeight="1">
      <c r="C558" s="615"/>
    </row>
    <row r="559" ht="18.75" customHeight="1">
      <c r="C559" s="615"/>
    </row>
    <row r="560" ht="18.75" customHeight="1">
      <c r="C560" s="615"/>
    </row>
    <row r="561" ht="18.75" customHeight="1">
      <c r="C561" s="615"/>
    </row>
    <row r="562" ht="18.75" customHeight="1">
      <c r="C562" s="615"/>
    </row>
    <row r="563" ht="18.75" customHeight="1">
      <c r="C563" s="615"/>
    </row>
    <row r="564" ht="18.75" customHeight="1">
      <c r="C564" s="615"/>
    </row>
    <row r="565" ht="18.75" customHeight="1">
      <c r="C565" s="615"/>
    </row>
    <row r="566" ht="18.75" customHeight="1">
      <c r="C566" s="615"/>
    </row>
    <row r="567" ht="18.75" customHeight="1">
      <c r="C567" s="615"/>
    </row>
    <row r="568" ht="18.75" customHeight="1">
      <c r="C568" s="615"/>
    </row>
    <row r="569" ht="18.75" customHeight="1">
      <c r="C569" s="615"/>
    </row>
    <row r="570" ht="18.75" customHeight="1">
      <c r="C570" s="615"/>
    </row>
    <row r="571" ht="18.75" customHeight="1">
      <c r="C571" s="615"/>
    </row>
    <row r="572" ht="18.75" customHeight="1">
      <c r="C572" s="615"/>
    </row>
    <row r="573" ht="18.75" customHeight="1">
      <c r="C573" s="615"/>
    </row>
    <row r="574" ht="18.75" customHeight="1">
      <c r="C574" s="615"/>
    </row>
    <row r="575" ht="18.75" customHeight="1">
      <c r="C575" s="615"/>
    </row>
    <row r="576" ht="18.75" customHeight="1">
      <c r="C576" s="615"/>
    </row>
    <row r="577" ht="18.75" customHeight="1">
      <c r="C577" s="615"/>
    </row>
    <row r="578" ht="18.75" customHeight="1">
      <c r="C578" s="615"/>
    </row>
    <row r="579" ht="18.75" customHeight="1">
      <c r="C579" s="615"/>
    </row>
    <row r="580" ht="18.75" customHeight="1">
      <c r="C580" s="615"/>
    </row>
    <row r="581" ht="18.75" customHeight="1">
      <c r="C581" s="615"/>
    </row>
    <row r="582" ht="18.75" customHeight="1">
      <c r="C582" s="615"/>
    </row>
    <row r="583" ht="18.75" customHeight="1">
      <c r="C583" s="615"/>
    </row>
    <row r="584" ht="18.75" customHeight="1">
      <c r="C584" s="615"/>
    </row>
    <row r="585" ht="18.75" customHeight="1">
      <c r="C585" s="615"/>
    </row>
    <row r="586" ht="18.75" customHeight="1">
      <c r="C586" s="615"/>
    </row>
    <row r="587" ht="18.75" customHeight="1">
      <c r="C587" s="615"/>
    </row>
    <row r="588" ht="18.75" customHeight="1">
      <c r="C588" s="615"/>
    </row>
    <row r="589" ht="18.75" customHeight="1">
      <c r="C589" s="615"/>
    </row>
    <row r="590" ht="18.75" customHeight="1">
      <c r="C590" s="615"/>
    </row>
    <row r="591" ht="18.75" customHeight="1">
      <c r="C591" s="615"/>
    </row>
    <row r="592" ht="18.75" customHeight="1">
      <c r="C592" s="615"/>
    </row>
    <row r="593" ht="18.75" customHeight="1">
      <c r="C593" s="615"/>
    </row>
    <row r="594" ht="18.75" customHeight="1">
      <c r="C594" s="615"/>
    </row>
    <row r="595" ht="18.75" customHeight="1">
      <c r="C595" s="615"/>
    </row>
    <row r="596" ht="18.75" customHeight="1">
      <c r="C596" s="615"/>
    </row>
    <row r="597" ht="18.75" customHeight="1">
      <c r="C597" s="615"/>
    </row>
    <row r="598" ht="18.75" customHeight="1">
      <c r="C598" s="615"/>
    </row>
    <row r="599" ht="18.75" customHeight="1">
      <c r="C599" s="615"/>
    </row>
    <row r="600" ht="18.75" customHeight="1">
      <c r="C600" s="615"/>
    </row>
    <row r="601" ht="18.75" customHeight="1">
      <c r="C601" s="615"/>
    </row>
    <row r="602" ht="18.75" customHeight="1">
      <c r="C602" s="615"/>
    </row>
    <row r="603" ht="18.75" customHeight="1">
      <c r="C603" s="615"/>
    </row>
    <row r="604" ht="18.75" customHeight="1">
      <c r="C604" s="615"/>
    </row>
    <row r="605" ht="18.75" customHeight="1">
      <c r="C605" s="615"/>
    </row>
    <row r="606" ht="18.75" customHeight="1">
      <c r="C606" s="615"/>
    </row>
    <row r="607" ht="18.75" customHeight="1">
      <c r="C607" s="615"/>
    </row>
    <row r="608" ht="18.75" customHeight="1">
      <c r="C608" s="615"/>
    </row>
    <row r="609" ht="18.75" customHeight="1">
      <c r="C609" s="615"/>
    </row>
    <row r="610" ht="18.75" customHeight="1">
      <c r="C610" s="615"/>
    </row>
    <row r="611" ht="18.75" customHeight="1">
      <c r="C611" s="615"/>
    </row>
    <row r="612" ht="18.75" customHeight="1">
      <c r="C612" s="615"/>
    </row>
    <row r="613" ht="18.75" customHeight="1">
      <c r="C613" s="615"/>
    </row>
    <row r="614" ht="18.75" customHeight="1">
      <c r="C614" s="615"/>
    </row>
    <row r="615" ht="18.75" customHeight="1">
      <c r="C615" s="615"/>
    </row>
    <row r="616" ht="18.75" customHeight="1">
      <c r="C616" s="615"/>
    </row>
    <row r="617" ht="18.75" customHeight="1">
      <c r="C617" s="615"/>
    </row>
    <row r="618" ht="18.75" customHeight="1">
      <c r="C618" s="615"/>
    </row>
    <row r="619" ht="18.75" customHeight="1">
      <c r="C619" s="615"/>
    </row>
    <row r="620" ht="18.75" customHeight="1">
      <c r="C620" s="615"/>
    </row>
    <row r="621" ht="18.75" customHeight="1">
      <c r="C621" s="615"/>
    </row>
    <row r="622" ht="18.75" customHeight="1">
      <c r="C622" s="615"/>
    </row>
    <row r="623" ht="18.75" customHeight="1">
      <c r="C623" s="615"/>
    </row>
    <row r="624" ht="18.75" customHeight="1">
      <c r="C624" s="615"/>
    </row>
    <row r="625" ht="18.75" customHeight="1">
      <c r="C625" s="615"/>
    </row>
    <row r="626" ht="18.75" customHeight="1">
      <c r="C626" s="615"/>
    </row>
    <row r="627" ht="18.75" customHeight="1">
      <c r="C627" s="615"/>
    </row>
    <row r="628" ht="18.75" customHeight="1">
      <c r="C628" s="615"/>
    </row>
    <row r="629" ht="18.75" customHeight="1">
      <c r="C629" s="615"/>
    </row>
    <row r="630" ht="18.75" customHeight="1">
      <c r="C630" s="615"/>
    </row>
    <row r="631" ht="18.75" customHeight="1">
      <c r="C631" s="615"/>
    </row>
    <row r="632" ht="18.75" customHeight="1">
      <c r="C632" s="615"/>
    </row>
    <row r="633" ht="18.75" customHeight="1">
      <c r="C633" s="615"/>
    </row>
    <row r="634" ht="18.75" customHeight="1">
      <c r="C634" s="615"/>
    </row>
    <row r="635" ht="18.75" customHeight="1">
      <c r="C635" s="615"/>
    </row>
    <row r="636" ht="18.75" customHeight="1">
      <c r="C636" s="615"/>
    </row>
    <row r="637" ht="18.75" customHeight="1">
      <c r="C637" s="615"/>
    </row>
    <row r="638" ht="18.75" customHeight="1">
      <c r="C638" s="615"/>
    </row>
    <row r="639" ht="18.75" customHeight="1">
      <c r="C639" s="615"/>
    </row>
    <row r="640" ht="18.75" customHeight="1">
      <c r="C640" s="615"/>
    </row>
    <row r="641" ht="18.75" customHeight="1">
      <c r="C641" s="615"/>
    </row>
    <row r="642" ht="18.75" customHeight="1">
      <c r="C642" s="615"/>
    </row>
    <row r="643" ht="18.75" customHeight="1">
      <c r="C643" s="615"/>
    </row>
    <row r="644" ht="18.75" customHeight="1">
      <c r="C644" s="615"/>
    </row>
    <row r="645" ht="18.75" customHeight="1">
      <c r="C645" s="615"/>
    </row>
    <row r="646" ht="18.75" customHeight="1">
      <c r="C646" s="615"/>
    </row>
    <row r="647" ht="18.75" customHeight="1">
      <c r="C647" s="615"/>
    </row>
    <row r="648" ht="18.75" customHeight="1">
      <c r="C648" s="615"/>
    </row>
    <row r="649" ht="18.75" customHeight="1">
      <c r="C649" s="615"/>
    </row>
    <row r="650" ht="18.75" customHeight="1">
      <c r="C650" s="615"/>
    </row>
    <row r="651" ht="18.75" customHeight="1">
      <c r="C651" s="615"/>
    </row>
    <row r="652" ht="18.75" customHeight="1">
      <c r="C652" s="615"/>
    </row>
    <row r="653" ht="18.75" customHeight="1">
      <c r="C653" s="615"/>
    </row>
    <row r="654" ht="18.75" customHeight="1">
      <c r="C654" s="615"/>
    </row>
    <row r="655" ht="18.75" customHeight="1">
      <c r="C655" s="615"/>
    </row>
    <row r="656" ht="18.75" customHeight="1">
      <c r="C656" s="615"/>
    </row>
    <row r="657" ht="18.75" customHeight="1">
      <c r="C657" s="615"/>
    </row>
    <row r="658" ht="18.75" customHeight="1">
      <c r="C658" s="615"/>
    </row>
    <row r="659" ht="18.75" customHeight="1">
      <c r="C659" s="615"/>
    </row>
    <row r="660" ht="18.75" customHeight="1">
      <c r="C660" s="615"/>
    </row>
    <row r="661" ht="18.75" customHeight="1">
      <c r="C661" s="615"/>
    </row>
    <row r="662" ht="18.75" customHeight="1">
      <c r="C662" s="615"/>
    </row>
    <row r="663" ht="18.75" customHeight="1">
      <c r="C663" s="615"/>
    </row>
    <row r="664" ht="18.75" customHeight="1">
      <c r="C664" s="615"/>
    </row>
    <row r="665" ht="18.75" customHeight="1">
      <c r="C665" s="615"/>
    </row>
    <row r="666" ht="18.75" customHeight="1">
      <c r="C666" s="615"/>
    </row>
    <row r="667" ht="18.75" customHeight="1">
      <c r="C667" s="615"/>
    </row>
    <row r="668" ht="18.75" customHeight="1">
      <c r="C668" s="615"/>
    </row>
    <row r="669" ht="18.75" customHeight="1">
      <c r="C669" s="615"/>
    </row>
    <row r="670" ht="18.75" customHeight="1">
      <c r="C670" s="615"/>
    </row>
    <row r="671" ht="18.75" customHeight="1">
      <c r="C671" s="615"/>
    </row>
    <row r="672" ht="18.75" customHeight="1">
      <c r="C672" s="615"/>
    </row>
    <row r="673" ht="18.75" customHeight="1">
      <c r="C673" s="615"/>
    </row>
    <row r="674" ht="18.75" customHeight="1">
      <c r="C674" s="615"/>
    </row>
    <row r="675" ht="18.75" customHeight="1">
      <c r="C675" s="615"/>
    </row>
    <row r="676" ht="18.75" customHeight="1">
      <c r="C676" s="615"/>
    </row>
    <row r="677" ht="18.75" customHeight="1">
      <c r="C677" s="615"/>
    </row>
    <row r="678" ht="18.75" customHeight="1">
      <c r="C678" s="615"/>
    </row>
    <row r="679" ht="18.75" customHeight="1">
      <c r="C679" s="615"/>
    </row>
    <row r="680" ht="18.75" customHeight="1">
      <c r="C680" s="615"/>
    </row>
    <row r="681" ht="18.75" customHeight="1">
      <c r="C681" s="615"/>
    </row>
    <row r="682" ht="18.75" customHeight="1">
      <c r="C682" s="615"/>
    </row>
    <row r="683" ht="18.75" customHeight="1">
      <c r="C683" s="615"/>
    </row>
    <row r="684" ht="18.75" customHeight="1">
      <c r="C684" s="615"/>
    </row>
    <row r="685" ht="18.75" customHeight="1">
      <c r="C685" s="615"/>
    </row>
    <row r="686" ht="18.75" customHeight="1">
      <c r="C686" s="615"/>
    </row>
    <row r="687" ht="18.75" customHeight="1">
      <c r="C687" s="615"/>
    </row>
    <row r="688" ht="18.75" customHeight="1">
      <c r="C688" s="615"/>
    </row>
    <row r="689" ht="18.75" customHeight="1">
      <c r="C689" s="615"/>
    </row>
    <row r="690" ht="18.75" customHeight="1">
      <c r="C690" s="615"/>
    </row>
    <row r="691" ht="18.75" customHeight="1">
      <c r="C691" s="615"/>
    </row>
    <row r="692" ht="18.75" customHeight="1">
      <c r="C692" s="615"/>
    </row>
    <row r="693" ht="18.75" customHeight="1">
      <c r="C693" s="615"/>
    </row>
    <row r="694" ht="18.75" customHeight="1">
      <c r="C694" s="615"/>
    </row>
    <row r="695" ht="18.75" customHeight="1">
      <c r="C695" s="615"/>
    </row>
    <row r="696" ht="18.75" customHeight="1">
      <c r="C696" s="615"/>
    </row>
    <row r="697" ht="18.75" customHeight="1">
      <c r="C697" s="615"/>
    </row>
    <row r="698" ht="18.75" customHeight="1">
      <c r="C698" s="615"/>
    </row>
    <row r="699" ht="18.75" customHeight="1">
      <c r="C699" s="615"/>
    </row>
    <row r="700" ht="18.75" customHeight="1">
      <c r="C700" s="615"/>
    </row>
    <row r="701" ht="18.75" customHeight="1">
      <c r="C701" s="615"/>
    </row>
    <row r="702" ht="18.75" customHeight="1">
      <c r="C702" s="615"/>
    </row>
    <row r="703" ht="18.75" customHeight="1">
      <c r="C703" s="615"/>
    </row>
    <row r="704" ht="18.75" customHeight="1">
      <c r="C704" s="615"/>
    </row>
    <row r="705" ht="18.75" customHeight="1">
      <c r="C705" s="615"/>
    </row>
    <row r="706" ht="18.75" customHeight="1">
      <c r="C706" s="615"/>
    </row>
    <row r="707" ht="18.75" customHeight="1">
      <c r="C707" s="615"/>
    </row>
    <row r="708" ht="18.75" customHeight="1">
      <c r="C708" s="615"/>
    </row>
    <row r="709" ht="18.75" customHeight="1">
      <c r="C709" s="615"/>
    </row>
    <row r="710" ht="18.75" customHeight="1">
      <c r="C710" s="615"/>
    </row>
    <row r="711" ht="18.75" customHeight="1">
      <c r="C711" s="615"/>
    </row>
    <row r="712" ht="18.75" customHeight="1">
      <c r="C712" s="615"/>
    </row>
    <row r="713" ht="18.75" customHeight="1">
      <c r="C713" s="615"/>
    </row>
    <row r="714" ht="18.75" customHeight="1">
      <c r="C714" s="615"/>
    </row>
    <row r="715" ht="18.75" customHeight="1">
      <c r="C715" s="615"/>
    </row>
    <row r="716" ht="18.75" customHeight="1">
      <c r="C716" s="615"/>
    </row>
    <row r="717" ht="18.75" customHeight="1">
      <c r="C717" s="615"/>
    </row>
    <row r="718" ht="18.75" customHeight="1">
      <c r="C718" s="615"/>
    </row>
    <row r="719" ht="18.75" customHeight="1">
      <c r="C719" s="615"/>
    </row>
    <row r="720" ht="18.75" customHeight="1">
      <c r="C720" s="615"/>
    </row>
    <row r="721" ht="18.75" customHeight="1">
      <c r="C721" s="615"/>
    </row>
    <row r="722" ht="18.75" customHeight="1">
      <c r="C722" s="615"/>
    </row>
    <row r="723" ht="18.75" customHeight="1">
      <c r="C723" s="615"/>
    </row>
    <row r="724" ht="18.75" customHeight="1">
      <c r="C724" s="615"/>
    </row>
    <row r="725" ht="18.75" customHeight="1">
      <c r="C725" s="615"/>
    </row>
    <row r="726" ht="18.75" customHeight="1">
      <c r="C726" s="615"/>
    </row>
    <row r="727" ht="18.75" customHeight="1">
      <c r="C727" s="615"/>
    </row>
    <row r="728" ht="18.75" customHeight="1">
      <c r="C728" s="615"/>
    </row>
    <row r="729" ht="18.75" customHeight="1">
      <c r="C729" s="615"/>
    </row>
    <row r="730" ht="18.75" customHeight="1">
      <c r="C730" s="615"/>
    </row>
    <row r="731" ht="18.75" customHeight="1">
      <c r="C731" s="615"/>
    </row>
    <row r="732" ht="18.75" customHeight="1">
      <c r="C732" s="615"/>
    </row>
    <row r="733" ht="18.75" customHeight="1">
      <c r="C733" s="615"/>
    </row>
    <row r="734" ht="18.75" customHeight="1">
      <c r="C734" s="615"/>
    </row>
    <row r="735" ht="18.75" customHeight="1">
      <c r="C735" s="615"/>
    </row>
    <row r="736" ht="18.75" customHeight="1">
      <c r="C736" s="615"/>
    </row>
    <row r="737" ht="18.75" customHeight="1">
      <c r="C737" s="615"/>
    </row>
    <row r="738" ht="18.75" customHeight="1">
      <c r="C738" s="615"/>
    </row>
    <row r="739" ht="18.75" customHeight="1">
      <c r="C739" s="615"/>
    </row>
    <row r="740" ht="18.75" customHeight="1">
      <c r="C740" s="615"/>
    </row>
    <row r="741" ht="18.75" customHeight="1">
      <c r="C741" s="615"/>
    </row>
    <row r="742" ht="18.75" customHeight="1">
      <c r="C742" s="615"/>
    </row>
    <row r="743" ht="18.75" customHeight="1">
      <c r="C743" s="615"/>
    </row>
    <row r="744" ht="18.75" customHeight="1">
      <c r="C744" s="615"/>
    </row>
    <row r="745" ht="18.75" customHeight="1">
      <c r="C745" s="615"/>
    </row>
    <row r="746" ht="18.75" customHeight="1">
      <c r="C746" s="615"/>
    </row>
    <row r="747" ht="18.75" customHeight="1">
      <c r="C747" s="615"/>
    </row>
    <row r="748" ht="18.75" customHeight="1">
      <c r="C748" s="615"/>
    </row>
    <row r="749" ht="18.75" customHeight="1">
      <c r="C749" s="615"/>
    </row>
    <row r="750" ht="18.75" customHeight="1">
      <c r="C750" s="615"/>
    </row>
    <row r="751" ht="18.75" customHeight="1">
      <c r="C751" s="615"/>
    </row>
    <row r="752" ht="18.75" customHeight="1">
      <c r="C752" s="615"/>
    </row>
    <row r="753" ht="18.75" customHeight="1">
      <c r="C753" s="615"/>
    </row>
    <row r="754" ht="18.75" customHeight="1">
      <c r="C754" s="615"/>
    </row>
    <row r="755" ht="18.75" customHeight="1">
      <c r="C755" s="615"/>
    </row>
    <row r="756" ht="18.75" customHeight="1">
      <c r="C756" s="615"/>
    </row>
    <row r="757" ht="18.75" customHeight="1">
      <c r="C757" s="615"/>
    </row>
    <row r="758" ht="18.75" customHeight="1">
      <c r="C758" s="615"/>
    </row>
    <row r="759" ht="18.75" customHeight="1">
      <c r="C759" s="615"/>
    </row>
    <row r="760" ht="18.75" customHeight="1">
      <c r="C760" s="615"/>
    </row>
    <row r="761" ht="18.75" customHeight="1">
      <c r="C761" s="615"/>
    </row>
    <row r="762" ht="18.75" customHeight="1">
      <c r="C762" s="615"/>
    </row>
    <row r="763" ht="18.75" customHeight="1">
      <c r="C763" s="615"/>
    </row>
    <row r="764" ht="18.75" customHeight="1">
      <c r="C764" s="615"/>
    </row>
    <row r="765" ht="18.75" customHeight="1">
      <c r="C765" s="615"/>
    </row>
    <row r="766" ht="18.75" customHeight="1">
      <c r="C766" s="615"/>
    </row>
    <row r="767" ht="18.75" customHeight="1">
      <c r="C767" s="615"/>
    </row>
    <row r="768" ht="18.75" customHeight="1">
      <c r="C768" s="615"/>
    </row>
    <row r="769" ht="18.75" customHeight="1">
      <c r="C769" s="615"/>
    </row>
    <row r="770" ht="18.75" customHeight="1">
      <c r="C770" s="615"/>
    </row>
    <row r="771" ht="18.75" customHeight="1">
      <c r="C771" s="615"/>
    </row>
    <row r="772" ht="18.75" customHeight="1">
      <c r="C772" s="615"/>
    </row>
    <row r="773" ht="18.75" customHeight="1">
      <c r="C773" s="615"/>
    </row>
    <row r="774" ht="18.75" customHeight="1">
      <c r="C774" s="615"/>
    </row>
    <row r="775" ht="18.75" customHeight="1">
      <c r="C775" s="615"/>
    </row>
    <row r="776" ht="18.75" customHeight="1">
      <c r="C776" s="615"/>
    </row>
    <row r="777" ht="18.75" customHeight="1">
      <c r="C777" s="615"/>
    </row>
    <row r="778" ht="18.75" customHeight="1">
      <c r="C778" s="615"/>
    </row>
    <row r="779" ht="18.75" customHeight="1">
      <c r="C779" s="615"/>
    </row>
    <row r="780" ht="18.75" customHeight="1">
      <c r="C780" s="615"/>
    </row>
    <row r="781" ht="18.75" customHeight="1">
      <c r="C781" s="615"/>
    </row>
    <row r="782" ht="18.75" customHeight="1">
      <c r="C782" s="615"/>
    </row>
    <row r="783" ht="18.75" customHeight="1">
      <c r="C783" s="615"/>
    </row>
    <row r="784" ht="18.75" customHeight="1">
      <c r="C784" s="615"/>
    </row>
    <row r="785" ht="18.75" customHeight="1">
      <c r="C785" s="615"/>
    </row>
    <row r="786" ht="18.75" customHeight="1">
      <c r="C786" s="615"/>
    </row>
    <row r="787" ht="18.75" customHeight="1">
      <c r="C787" s="615"/>
    </row>
    <row r="788" ht="18.75" customHeight="1">
      <c r="C788" s="615"/>
    </row>
    <row r="789" ht="18.75" customHeight="1">
      <c r="C789" s="615"/>
    </row>
    <row r="790" ht="18.75" customHeight="1">
      <c r="C790" s="615"/>
    </row>
    <row r="791" ht="18.75" customHeight="1">
      <c r="C791" s="615"/>
    </row>
    <row r="792" ht="18.75" customHeight="1">
      <c r="C792" s="615"/>
    </row>
    <row r="793" ht="18.75" customHeight="1">
      <c r="C793" s="615"/>
    </row>
    <row r="794" ht="18.75" customHeight="1">
      <c r="C794" s="615"/>
    </row>
    <row r="795" ht="18.75" customHeight="1">
      <c r="C795" s="615"/>
    </row>
    <row r="796" ht="18.75" customHeight="1">
      <c r="C796" s="615"/>
    </row>
    <row r="797" ht="18.75" customHeight="1">
      <c r="C797" s="615"/>
    </row>
    <row r="798" ht="18.75" customHeight="1">
      <c r="C798" s="615"/>
    </row>
    <row r="799" ht="18.75" customHeight="1">
      <c r="C799" s="615"/>
    </row>
    <row r="800" ht="18.75" customHeight="1">
      <c r="C800" s="615"/>
    </row>
    <row r="801" ht="18.75" customHeight="1">
      <c r="C801" s="615"/>
    </row>
    <row r="802" ht="18.75" customHeight="1">
      <c r="C802" s="615"/>
    </row>
    <row r="803" ht="18.75" customHeight="1">
      <c r="C803" s="615"/>
    </row>
    <row r="804" ht="18.75" customHeight="1">
      <c r="C804" s="615"/>
    </row>
    <row r="805" ht="18.75" customHeight="1">
      <c r="C805" s="615"/>
    </row>
    <row r="806" ht="18.75" customHeight="1">
      <c r="C806" s="615"/>
    </row>
    <row r="807" ht="18.75" customHeight="1">
      <c r="C807" s="615"/>
    </row>
    <row r="808" ht="18.75" customHeight="1">
      <c r="C808" s="615"/>
    </row>
    <row r="809" ht="18.75" customHeight="1">
      <c r="C809" s="615"/>
    </row>
    <row r="810" ht="18.75" customHeight="1">
      <c r="C810" s="615"/>
    </row>
    <row r="811" ht="18.75" customHeight="1">
      <c r="C811" s="615"/>
    </row>
    <row r="812" ht="18.75" customHeight="1">
      <c r="C812" s="615"/>
    </row>
    <row r="813" ht="18.75" customHeight="1">
      <c r="C813" s="615"/>
    </row>
    <row r="814" ht="18.75" customHeight="1">
      <c r="C814" s="615"/>
    </row>
    <row r="815" ht="18.75" customHeight="1">
      <c r="C815" s="615"/>
    </row>
    <row r="816" ht="18.75" customHeight="1">
      <c r="C816" s="615"/>
    </row>
    <row r="817" ht="18.75" customHeight="1">
      <c r="C817" s="615"/>
    </row>
    <row r="818" ht="18.75" customHeight="1">
      <c r="C818" s="615"/>
    </row>
    <row r="819" ht="18.75" customHeight="1">
      <c r="C819" s="615"/>
    </row>
    <row r="820" ht="18.75" customHeight="1">
      <c r="C820" s="615"/>
    </row>
    <row r="821" ht="18.75" customHeight="1">
      <c r="C821" s="615"/>
    </row>
    <row r="822" ht="18.75" customHeight="1">
      <c r="C822" s="615"/>
    </row>
    <row r="823" ht="18.75" customHeight="1">
      <c r="C823" s="615"/>
    </row>
    <row r="824" ht="18.75" customHeight="1">
      <c r="C824" s="615"/>
    </row>
    <row r="825" ht="18.75" customHeight="1">
      <c r="C825" s="615"/>
    </row>
    <row r="826" ht="18.75" customHeight="1">
      <c r="C826" s="615"/>
    </row>
    <row r="827" ht="18.75" customHeight="1">
      <c r="C827" s="615"/>
    </row>
    <row r="828" ht="18.75" customHeight="1">
      <c r="C828" s="615"/>
    </row>
    <row r="829" ht="18.75" customHeight="1">
      <c r="C829" s="615"/>
    </row>
    <row r="830" ht="18.75" customHeight="1">
      <c r="C830" s="615"/>
    </row>
    <row r="831" ht="18.75" customHeight="1">
      <c r="C831" s="615"/>
    </row>
    <row r="832" ht="18.75" customHeight="1">
      <c r="C832" s="615"/>
    </row>
    <row r="833" ht="18.75" customHeight="1">
      <c r="C833" s="615"/>
    </row>
    <row r="834" ht="18.75" customHeight="1">
      <c r="C834" s="615"/>
    </row>
    <row r="835" ht="18.75" customHeight="1">
      <c r="C835" s="615"/>
    </row>
    <row r="836" ht="18.75" customHeight="1">
      <c r="C836" s="615"/>
    </row>
    <row r="837" ht="18.75" customHeight="1">
      <c r="C837" s="615"/>
    </row>
    <row r="838" ht="18.75" customHeight="1">
      <c r="C838" s="615"/>
    </row>
    <row r="839" ht="18.75" customHeight="1">
      <c r="C839" s="615"/>
    </row>
    <row r="840" ht="18.75" customHeight="1">
      <c r="C840" s="615"/>
    </row>
    <row r="841" ht="18.75" customHeight="1">
      <c r="C841" s="615"/>
    </row>
    <row r="842" ht="18.75" customHeight="1">
      <c r="C842" s="615"/>
    </row>
    <row r="843" ht="18.75" customHeight="1">
      <c r="C843" s="615"/>
    </row>
    <row r="844" ht="18.75" customHeight="1">
      <c r="C844" s="615"/>
    </row>
    <row r="845" ht="18.75" customHeight="1">
      <c r="C845" s="615"/>
    </row>
    <row r="846" ht="18.75" customHeight="1">
      <c r="C846" s="615"/>
    </row>
    <row r="847" ht="18.75" customHeight="1">
      <c r="C847" s="615"/>
    </row>
    <row r="848" ht="18.75" customHeight="1">
      <c r="C848" s="615"/>
    </row>
    <row r="849" ht="18.75" customHeight="1">
      <c r="C849" s="615"/>
    </row>
    <row r="850" ht="18.75" customHeight="1">
      <c r="C850" s="615"/>
    </row>
    <row r="851" ht="18.75" customHeight="1">
      <c r="C851" s="615"/>
    </row>
    <row r="852" ht="18.75" customHeight="1">
      <c r="C852" s="615"/>
    </row>
    <row r="853" ht="18.75" customHeight="1">
      <c r="C853" s="615"/>
    </row>
    <row r="854" ht="18.75" customHeight="1">
      <c r="C854" s="615"/>
    </row>
    <row r="855" ht="18.75" customHeight="1">
      <c r="C855" s="615"/>
    </row>
    <row r="856" ht="18.75" customHeight="1">
      <c r="C856" s="615"/>
    </row>
    <row r="857" ht="18.75" customHeight="1">
      <c r="C857" s="615"/>
    </row>
    <row r="858" ht="18.75" customHeight="1">
      <c r="C858" s="615"/>
    </row>
    <row r="859" ht="18.75" customHeight="1">
      <c r="C859" s="615"/>
    </row>
    <row r="860" ht="18.75" customHeight="1">
      <c r="C860" s="615"/>
    </row>
    <row r="861" ht="18.75" customHeight="1">
      <c r="C861" s="615"/>
    </row>
    <row r="862" ht="18.75" customHeight="1">
      <c r="C862" s="615"/>
    </row>
    <row r="863" ht="18.75" customHeight="1">
      <c r="C863" s="615"/>
    </row>
    <row r="864" ht="18.75" customHeight="1">
      <c r="C864" s="615"/>
    </row>
    <row r="865" ht="18.75" customHeight="1">
      <c r="C865" s="615"/>
    </row>
    <row r="866" ht="18.75" customHeight="1">
      <c r="C866" s="615"/>
    </row>
    <row r="867" ht="18.75" customHeight="1">
      <c r="C867" s="615"/>
    </row>
    <row r="868" ht="18.75" customHeight="1">
      <c r="C868" s="615"/>
    </row>
    <row r="869" ht="18.75" customHeight="1">
      <c r="C869" s="615"/>
    </row>
    <row r="870" ht="18.75" customHeight="1">
      <c r="C870" s="615"/>
    </row>
    <row r="871" ht="18.75" customHeight="1">
      <c r="C871" s="615"/>
    </row>
    <row r="872" ht="18.75" customHeight="1">
      <c r="C872" s="615"/>
    </row>
    <row r="873" ht="18.75" customHeight="1">
      <c r="C873" s="615"/>
    </row>
    <row r="874" ht="18.75" customHeight="1">
      <c r="C874" s="615"/>
    </row>
    <row r="875" ht="18.75" customHeight="1">
      <c r="C875" s="615"/>
    </row>
    <row r="876" ht="18.75" customHeight="1">
      <c r="C876" s="615"/>
    </row>
    <row r="877" ht="18.75" customHeight="1">
      <c r="C877" s="615"/>
    </row>
    <row r="878" ht="18.75" customHeight="1">
      <c r="C878" s="615"/>
    </row>
    <row r="879" ht="18.75" customHeight="1">
      <c r="C879" s="615"/>
    </row>
    <row r="880" ht="18.75" customHeight="1">
      <c r="C880" s="615"/>
    </row>
    <row r="881" ht="18.75" customHeight="1">
      <c r="C881" s="615"/>
    </row>
    <row r="882" ht="18.75" customHeight="1">
      <c r="C882" s="615"/>
    </row>
    <row r="883" ht="18.75" customHeight="1">
      <c r="C883" s="615"/>
    </row>
    <row r="884" ht="18.75" customHeight="1">
      <c r="C884" s="615"/>
    </row>
    <row r="885" ht="18.75" customHeight="1">
      <c r="C885" s="615"/>
    </row>
    <row r="886" ht="18.75" customHeight="1">
      <c r="C886" s="615"/>
    </row>
    <row r="887" ht="18.75" customHeight="1">
      <c r="C887" s="615"/>
    </row>
    <row r="888" ht="18.75" customHeight="1">
      <c r="C888" s="615"/>
    </row>
    <row r="889" ht="18.75" customHeight="1">
      <c r="C889" s="615"/>
    </row>
    <row r="890" ht="18.75" customHeight="1">
      <c r="C890" s="615"/>
    </row>
    <row r="891" ht="18.75" customHeight="1">
      <c r="C891" s="615"/>
    </row>
    <row r="892" ht="18.75" customHeight="1">
      <c r="C892" s="615"/>
    </row>
    <row r="893" ht="18.75" customHeight="1">
      <c r="C893" s="615"/>
    </row>
    <row r="894" ht="18.75" customHeight="1">
      <c r="C894" s="615"/>
    </row>
    <row r="895" ht="18.75" customHeight="1">
      <c r="C895" s="615"/>
    </row>
    <row r="896" ht="18.75" customHeight="1">
      <c r="C896" s="615"/>
    </row>
    <row r="897" ht="18.75" customHeight="1">
      <c r="C897" s="615"/>
    </row>
    <row r="898" ht="18.75" customHeight="1">
      <c r="C898" s="615"/>
    </row>
    <row r="899" ht="18.75" customHeight="1">
      <c r="C899" s="615"/>
    </row>
    <row r="900" ht="18.75" customHeight="1">
      <c r="C900" s="615"/>
    </row>
    <row r="901" ht="18.75" customHeight="1">
      <c r="C901" s="615"/>
    </row>
    <row r="902" ht="18.75" customHeight="1">
      <c r="C902" s="615"/>
    </row>
    <row r="903" ht="18.75" customHeight="1">
      <c r="C903" s="615"/>
    </row>
    <row r="904" ht="18.75" customHeight="1">
      <c r="C904" s="615"/>
    </row>
    <row r="905" ht="18.75" customHeight="1">
      <c r="C905" s="615"/>
    </row>
    <row r="906" ht="18.75" customHeight="1">
      <c r="C906" s="615"/>
    </row>
    <row r="907" ht="18.75" customHeight="1">
      <c r="C907" s="615"/>
    </row>
    <row r="908" ht="18.75" customHeight="1">
      <c r="C908" s="615"/>
    </row>
    <row r="909" ht="18.75" customHeight="1">
      <c r="C909" s="615"/>
    </row>
    <row r="910" ht="18.75" customHeight="1">
      <c r="C910" s="615"/>
    </row>
    <row r="911" ht="18.75" customHeight="1">
      <c r="C911" s="615"/>
    </row>
    <row r="912" ht="18.75" customHeight="1">
      <c r="C912" s="615"/>
    </row>
    <row r="913" ht="18.75" customHeight="1">
      <c r="C913" s="615"/>
    </row>
    <row r="914" ht="18.75" customHeight="1">
      <c r="C914" s="615"/>
    </row>
    <row r="915" ht="18.75" customHeight="1">
      <c r="C915" s="615"/>
    </row>
    <row r="916" ht="18.75" customHeight="1">
      <c r="C916" s="615"/>
    </row>
    <row r="917" ht="18.75" customHeight="1">
      <c r="C917" s="615"/>
    </row>
    <row r="918" ht="18.75" customHeight="1">
      <c r="C918" s="615"/>
    </row>
    <row r="919" ht="18.75" customHeight="1">
      <c r="C919" s="615"/>
    </row>
    <row r="920" ht="18.75" customHeight="1">
      <c r="C920" s="615"/>
    </row>
    <row r="921" ht="18.75" customHeight="1">
      <c r="C921" s="615"/>
    </row>
    <row r="922" ht="18.75" customHeight="1">
      <c r="C922" s="615"/>
    </row>
    <row r="923" ht="18.75" customHeight="1">
      <c r="C923" s="615"/>
    </row>
    <row r="924" ht="18.75" customHeight="1">
      <c r="C924" s="615"/>
    </row>
    <row r="925" ht="18.75" customHeight="1">
      <c r="C925" s="615"/>
    </row>
    <row r="926" ht="18.75" customHeight="1">
      <c r="C926" s="615"/>
    </row>
    <row r="927" ht="18.75" customHeight="1">
      <c r="C927" s="615"/>
    </row>
    <row r="928" ht="18.75" customHeight="1">
      <c r="C928" s="615"/>
    </row>
    <row r="929" ht="18.75" customHeight="1">
      <c r="C929" s="615"/>
    </row>
    <row r="930" ht="18.75" customHeight="1">
      <c r="C930" s="615"/>
    </row>
    <row r="931" ht="18.75" customHeight="1">
      <c r="C931" s="615"/>
    </row>
    <row r="932" ht="18.75" customHeight="1">
      <c r="C932" s="615"/>
    </row>
    <row r="933" ht="18.75" customHeight="1">
      <c r="C933" s="615"/>
    </row>
    <row r="934" ht="18.75" customHeight="1">
      <c r="C934" s="615"/>
    </row>
    <row r="935" ht="18.75" customHeight="1">
      <c r="C935" s="615"/>
    </row>
    <row r="936" ht="18.75" customHeight="1">
      <c r="C936" s="615"/>
    </row>
    <row r="937" ht="18.75" customHeight="1">
      <c r="C937" s="615"/>
    </row>
    <row r="938" ht="18.75" customHeight="1">
      <c r="C938" s="615"/>
    </row>
    <row r="939" ht="18.75" customHeight="1">
      <c r="C939" s="615"/>
    </row>
    <row r="940" ht="18.75" customHeight="1">
      <c r="C940" s="615"/>
    </row>
    <row r="941" ht="18.75" customHeight="1">
      <c r="C941" s="615"/>
    </row>
    <row r="942" ht="18.75" customHeight="1">
      <c r="C942" s="615"/>
    </row>
    <row r="943" ht="18.75" customHeight="1">
      <c r="C943" s="615"/>
    </row>
    <row r="944" ht="18.75" customHeight="1">
      <c r="C944" s="615"/>
    </row>
    <row r="945" ht="18.75" customHeight="1">
      <c r="C945" s="615"/>
    </row>
    <row r="946" ht="18.75" customHeight="1">
      <c r="C946" s="615"/>
    </row>
    <row r="947" ht="18.75" customHeight="1">
      <c r="C947" s="615"/>
    </row>
    <row r="948" ht="18.75" customHeight="1">
      <c r="C948" s="615"/>
    </row>
    <row r="949" ht="18.75" customHeight="1">
      <c r="C949" s="615"/>
    </row>
    <row r="950" ht="18.75" customHeight="1">
      <c r="C950" s="615"/>
    </row>
    <row r="951" ht="18.75" customHeight="1">
      <c r="C951" s="615"/>
    </row>
    <row r="952" ht="18.75" customHeight="1">
      <c r="C952" s="615"/>
    </row>
    <row r="953" ht="18.75" customHeight="1">
      <c r="C953" s="615"/>
    </row>
    <row r="954" ht="18.75" customHeight="1">
      <c r="C954" s="615"/>
    </row>
    <row r="955" ht="18.75" customHeight="1">
      <c r="C955" s="615"/>
    </row>
    <row r="956" ht="18.75" customHeight="1">
      <c r="C956" s="615"/>
    </row>
    <row r="957" ht="18.75" customHeight="1">
      <c r="C957" s="615"/>
    </row>
    <row r="958" ht="18.75" customHeight="1">
      <c r="C958" s="615"/>
    </row>
    <row r="959" ht="18.75" customHeight="1">
      <c r="C959" s="615"/>
    </row>
    <row r="960" ht="18.75" customHeight="1">
      <c r="C960" s="615"/>
    </row>
    <row r="961" ht="18.75" customHeight="1">
      <c r="C961" s="615"/>
    </row>
    <row r="962" ht="18.75" customHeight="1">
      <c r="C962" s="615"/>
    </row>
    <row r="963" ht="18.75" customHeight="1">
      <c r="C963" s="615"/>
    </row>
    <row r="964" ht="18.75" customHeight="1">
      <c r="C964" s="615"/>
    </row>
    <row r="965" ht="18.75" customHeight="1">
      <c r="C965" s="615"/>
    </row>
    <row r="966" ht="18.75" customHeight="1">
      <c r="C966" s="615"/>
    </row>
    <row r="967" ht="18.75" customHeight="1">
      <c r="C967" s="615"/>
    </row>
    <row r="968" ht="18.75" customHeight="1">
      <c r="C968" s="615"/>
    </row>
    <row r="969" ht="18.75" customHeight="1">
      <c r="C969" s="615"/>
    </row>
    <row r="970" ht="18.75" customHeight="1">
      <c r="C970" s="615"/>
    </row>
    <row r="971" ht="18.75" customHeight="1">
      <c r="C971" s="615"/>
    </row>
    <row r="972" ht="18.75" customHeight="1">
      <c r="C972" s="615"/>
    </row>
    <row r="973" ht="18.75" customHeight="1">
      <c r="C973" s="615"/>
    </row>
    <row r="974" ht="18.75" customHeight="1">
      <c r="C974" s="615"/>
    </row>
    <row r="975" ht="18.75" customHeight="1">
      <c r="C975" s="615"/>
    </row>
    <row r="976" ht="18.75" customHeight="1">
      <c r="C976" s="615"/>
    </row>
    <row r="977" ht="18.75" customHeight="1">
      <c r="C977" s="615"/>
    </row>
    <row r="978" ht="18.75" customHeight="1">
      <c r="C978" s="615"/>
    </row>
    <row r="979" ht="18.75" customHeight="1">
      <c r="C979" s="615"/>
    </row>
    <row r="980" ht="18.75" customHeight="1">
      <c r="C980" s="615"/>
    </row>
    <row r="981" ht="18.75" customHeight="1">
      <c r="C981" s="615"/>
    </row>
    <row r="982" ht="18.75" customHeight="1">
      <c r="C982" s="615"/>
    </row>
    <row r="983" ht="18.75" customHeight="1">
      <c r="C983" s="615"/>
    </row>
    <row r="984" ht="18.75" customHeight="1">
      <c r="C984" s="615"/>
    </row>
    <row r="985" ht="18.75" customHeight="1">
      <c r="C985" s="615"/>
    </row>
    <row r="986" ht="18.75" customHeight="1">
      <c r="C986" s="615"/>
    </row>
    <row r="987" ht="18.75" customHeight="1">
      <c r="C987" s="615"/>
    </row>
    <row r="988" ht="18.75" customHeight="1">
      <c r="C988" s="615"/>
    </row>
    <row r="989" ht="18.75" customHeight="1">
      <c r="C989" s="615"/>
    </row>
    <row r="990" ht="18.75" customHeight="1">
      <c r="C990" s="615"/>
    </row>
    <row r="991" ht="18.75" customHeight="1">
      <c r="C991" s="615"/>
    </row>
    <row r="992" ht="18.75" customHeight="1">
      <c r="C992" s="615"/>
    </row>
    <row r="993" ht="18.75" customHeight="1">
      <c r="C993" s="615"/>
    </row>
    <row r="994" ht="18.75" customHeight="1">
      <c r="C994" s="615"/>
    </row>
    <row r="995" ht="18.75" customHeight="1">
      <c r="C995" s="615"/>
    </row>
    <row r="996" ht="18.75" customHeight="1">
      <c r="C996" s="615"/>
    </row>
    <row r="997" ht="18.75" customHeight="1">
      <c r="C997" s="615"/>
    </row>
    <row r="998" ht="18.75" customHeight="1">
      <c r="C998" s="615"/>
    </row>
    <row r="999" ht="18.75" customHeight="1">
      <c r="C999" s="615"/>
    </row>
    <row r="1000" ht="18.75" customHeight="1">
      <c r="C1000" s="615"/>
    </row>
  </sheetData>
  <mergeCells count="40">
    <mergeCell ref="N6:O7"/>
    <mergeCell ref="N10:O10"/>
    <mergeCell ref="N14:O14"/>
    <mergeCell ref="N15:O15"/>
    <mergeCell ref="N16:O16"/>
    <mergeCell ref="N17:O17"/>
    <mergeCell ref="N18:O18"/>
    <mergeCell ref="N19:O19"/>
    <mergeCell ref="A1:H1"/>
    <mergeCell ref="J1:O1"/>
    <mergeCell ref="J2:K2"/>
    <mergeCell ref="N2:O2"/>
    <mergeCell ref="A3:A5"/>
    <mergeCell ref="A6:A9"/>
    <mergeCell ref="N13:O13"/>
    <mergeCell ref="A38:A41"/>
    <mergeCell ref="A42:A45"/>
    <mergeCell ref="A10:A13"/>
    <mergeCell ref="A14:A17"/>
    <mergeCell ref="A18:A21"/>
    <mergeCell ref="A22:A25"/>
    <mergeCell ref="A26:A29"/>
    <mergeCell ref="A30:A33"/>
    <mergeCell ref="A34:A37"/>
    <mergeCell ref="N3:O3"/>
    <mergeCell ref="N4:O4"/>
    <mergeCell ref="J5:K5"/>
    <mergeCell ref="N5:O5"/>
    <mergeCell ref="J4:K4"/>
    <mergeCell ref="J6:K7"/>
    <mergeCell ref="L6:L7"/>
    <mergeCell ref="M6:M7"/>
    <mergeCell ref="J3:K3"/>
    <mergeCell ref="J8:K8"/>
    <mergeCell ref="J9:K19"/>
    <mergeCell ref="L9:L19"/>
    <mergeCell ref="N8:O8"/>
    <mergeCell ref="N9:O9"/>
    <mergeCell ref="N11:O11"/>
    <mergeCell ref="N12:O12"/>
  </mergeCells>
  <dataValidations>
    <dataValidation type="list" allowBlank="1" showErrorMessage="1" sqref="E3:E45">
      <formula1>"3-DAY WKND,WEEK BREAK,TESTING,HOLIDAY BREAK"</formula1>
    </dataValidation>
    <dataValidation type="list" allowBlank="1" showErrorMessage="1" sqref="C3:C45">
      <formula1>"5TH,6TH,7TH,8TH,9TH,10TH,MS,HS,ALL"</formula1>
    </dataValidation>
    <dataValidation type="list" allowBlank="1" showErrorMessage="1" sqref="D3:D45">
      <formula1>"INDIVIDUAL ATTENDANCE,HOMEROOM ATTENDANCE,GRADE LEVEL,SCHOOL-WIDE,CAMPUS-WIDE"</formula1>
    </dataValidation>
  </dataValidation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11.14"/>
    <col customWidth="1" min="3" max="3" width="7.86"/>
    <col customWidth="1" min="4" max="4" width="8.71"/>
    <col customWidth="1" min="5" max="5" width="7.86"/>
    <col customWidth="1" min="6" max="6" width="7.43"/>
    <col customWidth="1" min="7" max="8" width="7.86"/>
    <col customWidth="1" min="9" max="9" width="7.43"/>
    <col customWidth="1" min="10" max="10" width="7.86"/>
    <col customWidth="1" min="11" max="11" width="8.14"/>
    <col customWidth="1" min="12" max="12" width="7.43"/>
    <col customWidth="1" min="13" max="13" width="8.14"/>
    <col customWidth="1" min="14" max="14" width="7.43"/>
    <col customWidth="1" min="15" max="15" width="7.0"/>
    <col customWidth="1" min="16" max="16" width="9.14"/>
    <col customWidth="1" min="17" max="17" width="8.86"/>
    <col customWidth="1" min="18" max="18" width="17.86"/>
    <col customWidth="1" min="19" max="19" width="8.14"/>
    <col customWidth="1" min="20" max="20" width="7.14"/>
    <col customWidth="1" min="21" max="21" width="4.86"/>
    <col customWidth="1" min="22" max="22" width="5.43"/>
    <col customWidth="1" min="23" max="23" width="3.86"/>
    <col customWidth="1" min="24" max="26" width="8.86"/>
  </cols>
  <sheetData>
    <row r="1">
      <c r="R1" s="616" t="s">
        <v>204</v>
      </c>
      <c r="S1" s="617"/>
      <c r="T1" s="617"/>
      <c r="U1" s="617"/>
      <c r="V1" s="617"/>
      <c r="W1" s="617"/>
    </row>
    <row r="2">
      <c r="A2" s="618" t="s">
        <v>205</v>
      </c>
      <c r="B2" s="619"/>
      <c r="C2" s="619"/>
      <c r="D2" s="619"/>
      <c r="E2" s="619"/>
      <c r="F2" s="619"/>
      <c r="G2" s="619"/>
      <c r="H2" s="619"/>
      <c r="I2" s="619"/>
      <c r="J2" s="619"/>
      <c r="K2" s="619"/>
      <c r="L2" s="619"/>
      <c r="M2" s="619"/>
      <c r="N2" s="619"/>
      <c r="O2" s="619"/>
      <c r="P2" s="620"/>
      <c r="R2" s="621" t="s">
        <v>206</v>
      </c>
      <c r="S2" s="622">
        <v>182.0</v>
      </c>
      <c r="T2" s="623"/>
      <c r="U2" s="623"/>
      <c r="V2" s="623"/>
      <c r="W2" s="623"/>
    </row>
    <row r="3">
      <c r="A3" s="623"/>
      <c r="B3" s="624" t="s">
        <v>207</v>
      </c>
      <c r="C3" s="625" t="s">
        <v>208</v>
      </c>
      <c r="D3" s="625" t="s">
        <v>209</v>
      </c>
      <c r="E3" s="625" t="s">
        <v>210</v>
      </c>
      <c r="F3" s="625" t="s">
        <v>211</v>
      </c>
      <c r="G3" s="625" t="s">
        <v>212</v>
      </c>
      <c r="H3" s="625" t="s">
        <v>213</v>
      </c>
      <c r="I3" s="625" t="s">
        <v>214</v>
      </c>
      <c r="J3" s="625" t="s">
        <v>215</v>
      </c>
      <c r="K3" s="625" t="s">
        <v>216</v>
      </c>
      <c r="L3" s="625" t="s">
        <v>217</v>
      </c>
      <c r="M3" s="625" t="s">
        <v>202</v>
      </c>
      <c r="N3" s="625" t="s">
        <v>218</v>
      </c>
      <c r="O3" s="625" t="s">
        <v>219</v>
      </c>
      <c r="P3" s="625" t="s">
        <v>183</v>
      </c>
      <c r="R3" s="626" t="s">
        <v>220</v>
      </c>
      <c r="S3" s="627">
        <v>145.0</v>
      </c>
      <c r="T3" s="623"/>
      <c r="U3" s="623"/>
      <c r="V3" s="623"/>
      <c r="W3" s="623"/>
    </row>
    <row r="4">
      <c r="A4" s="621" t="s">
        <v>220</v>
      </c>
      <c r="B4" s="624" t="s">
        <v>221</v>
      </c>
      <c r="C4" s="627">
        <v>0.0</v>
      </c>
      <c r="D4" s="627">
        <v>17.0</v>
      </c>
      <c r="E4" s="627">
        <v>14.0</v>
      </c>
      <c r="F4" s="627">
        <v>19.0</v>
      </c>
      <c r="G4" s="627">
        <v>14.0</v>
      </c>
      <c r="H4" s="627">
        <v>13.0</v>
      </c>
      <c r="I4" s="627">
        <v>17.0</v>
      </c>
      <c r="J4" s="627">
        <v>15.0</v>
      </c>
      <c r="K4" s="627">
        <v>14.0</v>
      </c>
      <c r="L4" s="627">
        <v>20.0</v>
      </c>
      <c r="M4" s="627">
        <v>2.0</v>
      </c>
      <c r="N4" s="627">
        <v>0.0</v>
      </c>
      <c r="O4" s="627">
        <v>0.0</v>
      </c>
      <c r="P4" s="627">
        <v>0.0</v>
      </c>
      <c r="R4" s="626" t="s">
        <v>86</v>
      </c>
      <c r="S4" s="627">
        <v>37.0</v>
      </c>
      <c r="T4" s="623"/>
      <c r="U4" s="623"/>
      <c r="V4" s="623"/>
      <c r="W4" s="623"/>
    </row>
    <row r="5">
      <c r="A5" s="621" t="s">
        <v>222</v>
      </c>
      <c r="B5" s="624" t="s">
        <v>223</v>
      </c>
      <c r="C5" s="627">
        <v>0.0</v>
      </c>
      <c r="D5" s="627">
        <v>0.0</v>
      </c>
      <c r="E5" s="627">
        <v>2.0</v>
      </c>
      <c r="F5" s="627">
        <v>2.0</v>
      </c>
      <c r="G5" s="627">
        <v>0.0</v>
      </c>
      <c r="H5" s="627">
        <v>0.0</v>
      </c>
      <c r="I5" s="627">
        <v>2.0</v>
      </c>
      <c r="J5" s="627">
        <v>4.0</v>
      </c>
      <c r="K5" s="627">
        <v>4.0</v>
      </c>
      <c r="L5" s="627">
        <v>1.0</v>
      </c>
      <c r="M5" s="627">
        <v>5.0</v>
      </c>
      <c r="N5" s="627">
        <v>0.0</v>
      </c>
      <c r="O5" s="627">
        <v>10.0</v>
      </c>
      <c r="P5" s="627">
        <v>0.0</v>
      </c>
      <c r="R5" s="621" t="s">
        <v>224</v>
      </c>
      <c r="S5" s="628">
        <v>212.0</v>
      </c>
      <c r="T5" s="623"/>
      <c r="U5" s="623"/>
      <c r="V5" s="623"/>
      <c r="W5" s="623"/>
    </row>
    <row r="6">
      <c r="A6" s="621" t="s">
        <v>86</v>
      </c>
      <c r="B6" s="624" t="s">
        <v>225</v>
      </c>
      <c r="C6" s="629">
        <v>0.0</v>
      </c>
      <c r="D6" s="629">
        <v>0.0</v>
      </c>
      <c r="E6" s="629">
        <v>0.0</v>
      </c>
      <c r="F6" s="629">
        <v>0.0</v>
      </c>
      <c r="G6" s="629">
        <v>0.0</v>
      </c>
      <c r="H6" s="629">
        <v>0.0</v>
      </c>
      <c r="I6" s="629">
        <v>0.0</v>
      </c>
      <c r="J6" s="629">
        <v>0.0</v>
      </c>
      <c r="K6" s="629">
        <v>0.0</v>
      </c>
      <c r="L6" s="629">
        <v>0.0</v>
      </c>
      <c r="M6" s="629">
        <v>14.0</v>
      </c>
      <c r="N6" s="629">
        <v>22.0</v>
      </c>
      <c r="O6" s="629">
        <v>1.0</v>
      </c>
      <c r="P6" s="629">
        <v>0.0</v>
      </c>
      <c r="R6" s="621" t="s">
        <v>226</v>
      </c>
      <c r="S6" s="630">
        <v>0.3020833333333333</v>
      </c>
      <c r="T6" s="631" t="s">
        <v>227</v>
      </c>
      <c r="U6" s="631">
        <v>7.0</v>
      </c>
      <c r="V6" s="631" t="s">
        <v>228</v>
      </c>
      <c r="W6" s="631">
        <v>15.0</v>
      </c>
    </row>
    <row r="7">
      <c r="A7" s="628" t="s">
        <v>224</v>
      </c>
      <c r="B7" s="623"/>
      <c r="C7" s="627">
        <v>0.0</v>
      </c>
      <c r="D7" s="627">
        <v>17.0</v>
      </c>
      <c r="E7" s="627">
        <v>16.0</v>
      </c>
      <c r="F7" s="627">
        <v>21.0</v>
      </c>
      <c r="G7" s="627">
        <v>14.0</v>
      </c>
      <c r="H7" s="627">
        <v>13.0</v>
      </c>
      <c r="I7" s="627">
        <v>19.0</v>
      </c>
      <c r="J7" s="627">
        <v>19.0</v>
      </c>
      <c r="K7" s="627">
        <v>18.0</v>
      </c>
      <c r="L7" s="627">
        <v>21.0</v>
      </c>
      <c r="M7" s="627">
        <v>21.0</v>
      </c>
      <c r="N7" s="627">
        <v>22.0</v>
      </c>
      <c r="O7" s="627">
        <v>11.0</v>
      </c>
      <c r="P7" s="627">
        <v>0.0</v>
      </c>
      <c r="R7" s="626" t="s">
        <v>59</v>
      </c>
      <c r="S7" s="632">
        <v>0.3333333333333333</v>
      </c>
      <c r="T7" s="623"/>
      <c r="U7" s="623"/>
      <c r="V7" s="623"/>
      <c r="W7" s="623"/>
    </row>
    <row r="8">
      <c r="R8" s="626" t="s">
        <v>60</v>
      </c>
      <c r="S8" s="632">
        <v>0.6527777777777778</v>
      </c>
      <c r="T8" s="623"/>
      <c r="U8" s="623"/>
      <c r="V8" s="623"/>
      <c r="W8" s="623"/>
    </row>
    <row r="9">
      <c r="R9" s="626" t="s">
        <v>229</v>
      </c>
      <c r="S9" s="632">
        <v>0.017361111111111112</v>
      </c>
      <c r="T9" s="623"/>
      <c r="U9" s="623"/>
      <c r="V9" s="623"/>
      <c r="W9" s="623"/>
    </row>
    <row r="10">
      <c r="A10" s="633"/>
      <c r="C10" s="634">
        <v>43647.0</v>
      </c>
      <c r="D10" s="634">
        <v>43678.0</v>
      </c>
      <c r="E10" s="634">
        <v>43709.0</v>
      </c>
      <c r="F10" s="634">
        <v>43739.0</v>
      </c>
      <c r="G10" s="634">
        <v>43770.0</v>
      </c>
      <c r="H10" s="634">
        <v>43800.0</v>
      </c>
      <c r="I10" s="634">
        <v>43831.0</v>
      </c>
      <c r="J10" s="634">
        <v>43862.0</v>
      </c>
      <c r="K10" s="634">
        <v>43891.0</v>
      </c>
      <c r="L10" s="634">
        <v>43922.0</v>
      </c>
      <c r="M10" s="634">
        <v>43952.0</v>
      </c>
      <c r="N10" s="634">
        <v>43983.0</v>
      </c>
      <c r="O10" s="633"/>
      <c r="R10" s="635" t="s">
        <v>130</v>
      </c>
      <c r="S10" s="628">
        <v>1319.5</v>
      </c>
      <c r="T10" s="623"/>
      <c r="U10" s="623"/>
      <c r="V10" s="623"/>
      <c r="W10" s="623"/>
    </row>
    <row r="11">
      <c r="A11" s="636" t="s">
        <v>66</v>
      </c>
      <c r="C11" s="636"/>
      <c r="D11" s="636">
        <v>15.0</v>
      </c>
      <c r="E11" s="636">
        <v>20.0</v>
      </c>
      <c r="F11" s="636">
        <v>21.0</v>
      </c>
      <c r="G11" s="636">
        <v>16.0</v>
      </c>
      <c r="H11" s="636">
        <v>15.0</v>
      </c>
      <c r="I11" s="636">
        <v>19.0</v>
      </c>
      <c r="J11" s="636">
        <v>19.0</v>
      </c>
      <c r="K11" s="636">
        <v>16.0</v>
      </c>
      <c r="L11" s="636">
        <v>19.0</v>
      </c>
      <c r="M11" s="636">
        <v>20.0</v>
      </c>
      <c r="N11" s="636">
        <v>0.0</v>
      </c>
      <c r="O11" s="636"/>
      <c r="R11" s="626" t="s">
        <v>220</v>
      </c>
      <c r="S11" s="627">
        <v>1051.25</v>
      </c>
      <c r="T11" s="623"/>
      <c r="U11" s="623"/>
      <c r="V11" s="623"/>
      <c r="W11" s="623"/>
    </row>
    <row r="12">
      <c r="R12" s="626" t="s">
        <v>86</v>
      </c>
      <c r="S12" s="627">
        <v>268.25</v>
      </c>
      <c r="T12" s="623"/>
      <c r="U12" s="623"/>
      <c r="V12" s="623"/>
      <c r="W12" s="623"/>
    </row>
    <row r="16">
      <c r="A16" s="637" t="s">
        <v>65</v>
      </c>
      <c r="B16" s="638"/>
      <c r="C16" s="638"/>
      <c r="D16" s="633"/>
    </row>
    <row r="17">
      <c r="A17" s="633"/>
      <c r="B17" s="636" t="s">
        <v>66</v>
      </c>
      <c r="C17" s="638" t="s">
        <v>230</v>
      </c>
      <c r="D17" s="633" t="s">
        <v>68</v>
      </c>
    </row>
    <row r="18">
      <c r="A18" s="634">
        <v>43647.0</v>
      </c>
      <c r="B18" s="636"/>
      <c r="C18" s="636">
        <v>0.0</v>
      </c>
      <c r="D18" s="636">
        <v>0.0</v>
      </c>
      <c r="E18" s="636">
        <v>10.0</v>
      </c>
    </row>
    <row r="19">
      <c r="A19" s="634">
        <v>43678.0</v>
      </c>
      <c r="B19" s="636">
        <v>15.0</v>
      </c>
      <c r="C19" s="636">
        <v>15.0</v>
      </c>
      <c r="D19" s="636">
        <v>21.0</v>
      </c>
      <c r="E19" s="639">
        <f t="shared" ref="E19:E29" si="1">D19-B19</f>
        <v>6</v>
      </c>
    </row>
    <row r="20">
      <c r="A20" s="634">
        <v>43709.0</v>
      </c>
      <c r="B20" s="636">
        <v>20.0</v>
      </c>
      <c r="C20" s="636">
        <v>20.0</v>
      </c>
      <c r="D20" s="636">
        <v>20.0</v>
      </c>
      <c r="E20" s="639">
        <f t="shared" si="1"/>
        <v>0</v>
      </c>
    </row>
    <row r="21" ht="15.75" customHeight="1">
      <c r="A21" s="634">
        <v>43739.0</v>
      </c>
      <c r="B21" s="636">
        <v>21.0</v>
      </c>
      <c r="C21" s="636">
        <v>21.0</v>
      </c>
      <c r="D21" s="636">
        <v>22.0</v>
      </c>
      <c r="E21" s="639">
        <f t="shared" si="1"/>
        <v>1</v>
      </c>
    </row>
    <row r="22" ht="15.75" customHeight="1">
      <c r="A22" s="634">
        <v>43770.0</v>
      </c>
      <c r="B22" s="636">
        <v>16.0</v>
      </c>
      <c r="C22" s="636">
        <v>16.0</v>
      </c>
      <c r="D22" s="636">
        <v>16.0</v>
      </c>
      <c r="E22" s="639">
        <f t="shared" si="1"/>
        <v>0</v>
      </c>
    </row>
    <row r="23" ht="15.75" customHeight="1">
      <c r="A23" s="634">
        <v>43800.0</v>
      </c>
      <c r="B23" s="636">
        <v>15.0</v>
      </c>
      <c r="C23" s="636">
        <v>15.0</v>
      </c>
      <c r="D23" s="636">
        <v>15.0</v>
      </c>
      <c r="E23" s="639">
        <f t="shared" si="1"/>
        <v>0</v>
      </c>
    </row>
    <row r="24" ht="15.75" customHeight="1">
      <c r="A24" s="634">
        <v>43831.0</v>
      </c>
      <c r="B24" s="636">
        <v>19.0</v>
      </c>
      <c r="C24" s="636">
        <v>19.0</v>
      </c>
      <c r="D24" s="636">
        <v>21.0</v>
      </c>
      <c r="E24" s="639">
        <f t="shared" si="1"/>
        <v>2</v>
      </c>
    </row>
    <row r="25" ht="15.75" customHeight="1">
      <c r="A25" s="634">
        <v>43862.0</v>
      </c>
      <c r="B25" s="636">
        <v>19.0</v>
      </c>
      <c r="C25" s="636">
        <v>19.0</v>
      </c>
      <c r="D25" s="636">
        <v>20.0</v>
      </c>
      <c r="E25" s="639">
        <f t="shared" si="1"/>
        <v>1</v>
      </c>
    </row>
    <row r="26" ht="15.75" customHeight="1">
      <c r="A26" s="634">
        <v>43891.0</v>
      </c>
      <c r="B26" s="636">
        <v>16.0</v>
      </c>
      <c r="C26" s="636">
        <v>16.0</v>
      </c>
      <c r="D26" s="636">
        <v>17.0</v>
      </c>
      <c r="E26" s="639">
        <f t="shared" si="1"/>
        <v>1</v>
      </c>
    </row>
    <row r="27" ht="15.75" customHeight="1">
      <c r="A27" s="634">
        <v>43922.0</v>
      </c>
      <c r="B27" s="636">
        <v>19.0</v>
      </c>
      <c r="C27" s="636">
        <v>19.0</v>
      </c>
      <c r="D27" s="636">
        <v>19.0</v>
      </c>
      <c r="E27" s="639">
        <f t="shared" si="1"/>
        <v>0</v>
      </c>
    </row>
    <row r="28" ht="15.75" customHeight="1">
      <c r="A28" s="634">
        <v>43952.0</v>
      </c>
      <c r="B28" s="636">
        <v>20.0</v>
      </c>
      <c r="C28" s="636">
        <v>20.0</v>
      </c>
      <c r="D28" s="636">
        <v>21.0</v>
      </c>
      <c r="E28" s="639">
        <f t="shared" si="1"/>
        <v>1</v>
      </c>
    </row>
    <row r="29" ht="15.75" customHeight="1">
      <c r="A29" s="634">
        <v>43983.0</v>
      </c>
      <c r="B29" s="636">
        <v>0.0</v>
      </c>
      <c r="C29" s="636">
        <v>0.0</v>
      </c>
      <c r="D29" s="636">
        <v>0.0</v>
      </c>
      <c r="E29" s="639">
        <f t="shared" si="1"/>
        <v>0</v>
      </c>
    </row>
    <row r="30" ht="15.75" customHeight="1">
      <c r="A30" s="633"/>
      <c r="B30" s="636">
        <f t="shared" ref="B30:D30" si="2">SUM(B18:B29)</f>
        <v>180</v>
      </c>
      <c r="C30" s="636">
        <f t="shared" si="2"/>
        <v>180</v>
      </c>
      <c r="D30" s="636">
        <f t="shared" si="2"/>
        <v>192</v>
      </c>
      <c r="E30" s="639">
        <f>SUM(E19:E29)</f>
        <v>12</v>
      </c>
      <c r="F30" s="562">
        <v>251.0</v>
      </c>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R1:W1"/>
    <mergeCell ref="A2:P2"/>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2018-09-10T17:00:04Z</dcterms:created>
  <dc:creator>Technology</dc:creator>
</cp:coreProperties>
</file>